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3496" yWindow="795" windowWidth="12120" windowHeight="8580" tabRatio="375" firstSheet="1" activeTab="1"/>
  </bookViews>
  <sheets>
    <sheet name="Definitions" sheetId="1" r:id="rId1"/>
    <sheet name="Inputs" sheetId="2" r:id="rId2"/>
    <sheet name="Outputs" sheetId="3" r:id="rId3"/>
    <sheet name="Sheet1" sheetId="4" state="hidden" r:id="rId4"/>
    <sheet name="Sheet2" sheetId="5" state="hidden" r:id="rId5"/>
    <sheet name="Sheet3" sheetId="6" state="hidden" r:id="rId6"/>
    <sheet name="Data" sheetId="7" state="hidden" r:id="rId7"/>
  </sheets>
  <externalReferences>
    <externalReference r:id="rId10"/>
  </externalReferences>
  <definedNames>
    <definedName name="Beg_Bal">#REF!</definedName>
    <definedName name="ClearData">'Inputs'!$D$7:$E$9,'Inputs'!$C$15:$E$19,'Inputs'!$E$22,'Inputs'!$E$24,'Inputs'!$E$26</definedName>
    <definedName name="DataToClear">'Inputs'!$C$15,'Inputs'!$C$15:$E$19,'Inputs'!$E$22,'Inputs'!$E$24,'Inputs'!$E$26,'Inputs'!$D$7:$E$9,'Inputs'!$K$7:$K$9,'Inputs'!$K$11:$K$13</definedName>
    <definedName name="End_Bal">'[1]Amortization Table'!$I$18:$I$377</definedName>
    <definedName name="Extra_Pay">#REF!</definedName>
    <definedName name="Header_Row">ROW('[1]Amortization Table'!$17:$17)</definedName>
    <definedName name="Input">'Inputs'!$D$7,'Inputs'!$D$8,'Inputs'!$D$9,'Inputs'!$D$15:$E$19,'Inputs'!$E$26,'Inputs'!$E$24:$E$25,'Inputs'!$E$22,'Inputs'!$K$11:$K$13,'Inputs'!$K$7:$K$9</definedName>
    <definedName name="Int">#REF!</definedName>
    <definedName name="Interest_Rate">'[1]Amortization Table'!$D$7</definedName>
    <definedName name="Last_Row">IF(Values_Entered,Header_Row+Number_of_Payments,Header_Row)</definedName>
    <definedName name="Loan_Amount">'[1]Amortization Table'!$D$6</definedName>
    <definedName name="Loan_Start">'[1]Amortization Table'!$D$10</definedName>
    <definedName name="Loan_Years">'[1]Amortization Table'!$D$8</definedName>
    <definedName name="Num_Pmt_Per_Year">#REF!</definedName>
    <definedName name="Number_of_Payments">MATCH(0.01,End_Bal,-1)+1</definedName>
    <definedName name="Pay_Num">#REF!</definedName>
    <definedName name="Princ">#REF!</definedName>
    <definedName name="_xlnm.Print_Area" localSheetId="1">'Inputs'!$B$2:$M$33</definedName>
    <definedName name="_xlnm.Print_Area" localSheetId="2">'Outputs'!$B$2:$L$196</definedName>
    <definedName name="_xlnm.Print_Titles" localSheetId="2">'Outputs'!$191:$196</definedName>
    <definedName name="Sched_Pay">#REF!</definedName>
    <definedName name="Scheduled_Extra_Payments">#REF!</definedName>
    <definedName name="Scheduled_Monthly_Payment">#REF!</definedName>
    <definedName name="Total_Pay">#REF!</definedName>
    <definedName name="Values_Entered">IF(Loan_Amount*Interest_Rate*Loan_Years*Loan_Start&gt;0,1,0)</definedName>
    <definedName name="Z_09079676_9F7B_44AF_BB00_707482F59DF1_.wvu.PrintArea" localSheetId="1" hidden="1">'Inputs'!$B$2:$M$33</definedName>
    <definedName name="Z_09079676_9F7B_44AF_BB00_707482F59DF1_.wvu.PrintArea" localSheetId="2" hidden="1">'Outputs'!$B$2:$L$196</definedName>
    <definedName name="Z_09079676_9F7B_44AF_BB00_707482F59DF1_.wvu.PrintTitles" localSheetId="2" hidden="1">'Outputs'!$191:$196</definedName>
    <definedName name="Z_09079676_9F7B_44AF_BB00_707482F59DF1_.wvu.Rows" localSheetId="6" hidden="1">'Data'!$1:$105</definedName>
    <definedName name="Z_947C1EC1_214E_471A_B5FE_8A49D11F4C38_.wvu.Rows" localSheetId="6" hidden="1">'Data'!$1:$105</definedName>
    <definedName name="Z_947C1EC1_214E_471A_B5FE_8A49D11F4C38_.wvu.Rows" localSheetId="2" hidden="1">'Outputs'!$33:$37,'Outputs'!$55:$59,'Outputs'!$126:$185</definedName>
    <definedName name="Z_947C1EC1_214E_471A_B5FE_8A49D11F4C38_.wvu.Rows" localSheetId="3" hidden="1">'Sheet1'!#REF!</definedName>
    <definedName name="Z_947C1EC1_214E_471A_B5FE_8A49D11F4C38_.wvu.Rows" localSheetId="4" hidden="1">'Sheet2'!$19:$23</definedName>
    <definedName name="Z_947C1EC1_214E_471A_B5FE_8A49D11F4C38_.wvu.Rows" localSheetId="5" hidden="1">'Sheet3'!$66:$125</definedName>
    <definedName name="Z_A32C091D_73A2_40D4_A0EB_43F8582B85CC_.wvu.PrintArea" localSheetId="1" hidden="1">'Inputs'!$B$2:$M$33</definedName>
    <definedName name="Z_A32C091D_73A2_40D4_A0EB_43F8582B85CC_.wvu.PrintArea" localSheetId="2" hidden="1">'Outputs'!$B$2:$L$196</definedName>
    <definedName name="Z_A32C091D_73A2_40D4_A0EB_43F8582B85CC_.wvu.PrintTitles" localSheetId="2" hidden="1">'Outputs'!$191:$196</definedName>
    <definedName name="Z_A32C091D_73A2_40D4_A0EB_43F8582B85CC_.wvu.Rows" localSheetId="6" hidden="1">'Data'!$1:$105</definedName>
    <definedName name="Z_B2387070_A322_4C7F_9AE3_0AF9F25C0D34_.wvu.PrintArea" localSheetId="1" hidden="1">'Inputs'!$B$2:$M$33</definedName>
    <definedName name="Z_B2387070_A322_4C7F_9AE3_0AF9F25C0D34_.wvu.PrintArea" localSheetId="2" hidden="1">'Outputs'!$B$2:$L$196</definedName>
    <definedName name="Z_B2387070_A322_4C7F_9AE3_0AF9F25C0D34_.wvu.PrintTitles" localSheetId="2" hidden="1">'Outputs'!$191:$196</definedName>
    <definedName name="Z_B2387070_A322_4C7F_9AE3_0AF9F25C0D34_.wvu.Rows" localSheetId="6" hidden="1">'Data'!$1:$105</definedName>
    <definedName name="Z_C613D95F_9703_4E97_905F_141E142A0A76_.wvu.Rows" localSheetId="6" hidden="1">'Data'!$1:$105</definedName>
  </definedNames>
  <calcPr fullCalcOnLoad="1"/>
</workbook>
</file>

<file path=xl/sharedStrings.xml><?xml version="1.0" encoding="utf-8"?>
<sst xmlns="http://schemas.openxmlformats.org/spreadsheetml/2006/main" count="199" uniqueCount="105">
  <si>
    <t>Year 1</t>
  </si>
  <si>
    <t>Year 2</t>
  </si>
  <si>
    <t>Year 3</t>
  </si>
  <si>
    <t>Year 4</t>
  </si>
  <si>
    <t>Year 5</t>
  </si>
  <si>
    <t>Exit Signs</t>
  </si>
  <si>
    <t>Motion Sensors</t>
  </si>
  <si>
    <t>Lighting</t>
  </si>
  <si>
    <t>Straight Line</t>
  </si>
  <si>
    <t>Tinting</t>
  </si>
  <si>
    <t>Parking Structure Lighting</t>
  </si>
  <si>
    <t xml:space="preserve">Property Information </t>
  </si>
  <si>
    <t>Square Footage</t>
  </si>
  <si>
    <t>Annual Utility Bill</t>
  </si>
  <si>
    <t xml:space="preserve">Energy Project Information </t>
  </si>
  <si>
    <t>Rebates (if any)</t>
  </si>
  <si>
    <t>Property Name</t>
  </si>
  <si>
    <t>Discount Rate</t>
  </si>
  <si>
    <t>Financial Summary</t>
  </si>
  <si>
    <t>Energy Project Summary</t>
  </si>
  <si>
    <t>ENERGY STAR Rating</t>
  </si>
  <si>
    <t>Before Upgrade</t>
  </si>
  <si>
    <t>After Upgrade</t>
  </si>
  <si>
    <t>Financing Summary</t>
  </si>
  <si>
    <t>Total Interest</t>
  </si>
  <si>
    <t>Period</t>
  </si>
  <si>
    <t>Total Payments</t>
  </si>
  <si>
    <t>TOTAL</t>
  </si>
  <si>
    <t>Projected Energy Savings</t>
  </si>
  <si>
    <t>Analysis Term (years)</t>
  </si>
  <si>
    <t>Financial Information</t>
  </si>
  <si>
    <t xml:space="preserve">Capitalization Rate </t>
  </si>
  <si>
    <t>Loan Period (in years)</t>
  </si>
  <si>
    <t>Number of Loan Payments (per year)</t>
  </si>
  <si>
    <t>If Financing,</t>
  </si>
  <si>
    <t>Year 6</t>
  </si>
  <si>
    <t>Year 7</t>
  </si>
  <si>
    <t>Year 8</t>
  </si>
  <si>
    <t>Year 9</t>
  </si>
  <si>
    <t>Year 10</t>
  </si>
  <si>
    <t>Annual Energy Savings Summary</t>
  </si>
  <si>
    <t>Change in Energy Performance Rating (EPR) for Percent Source Energy Reductions</t>
  </si>
  <si>
    <t>Office</t>
  </si>
  <si>
    <t>Percent Source Energy Reduction (1% increments)</t>
  </si>
  <si>
    <t>Current EPR</t>
  </si>
  <si>
    <t>Version 1.0</t>
  </si>
  <si>
    <t>Cost</t>
  </si>
  <si>
    <t>Annual Savings</t>
  </si>
  <si>
    <t>Energy Efficiency Measure</t>
  </si>
  <si>
    <t>Additional Annual Savings</t>
  </si>
  <si>
    <t>Labor and Supplies Savings</t>
  </si>
  <si>
    <t>Net Operating Expense Reduction</t>
  </si>
  <si>
    <t>Operating Exense Reduction per SF</t>
  </si>
  <si>
    <t>Interest Rate</t>
  </si>
  <si>
    <t xml:space="preserve">Financial Results </t>
  </si>
  <si>
    <t>Total Principal</t>
  </si>
  <si>
    <t>Sub Total</t>
  </si>
  <si>
    <t xml:space="preserve">   Net Investment Cost</t>
  </si>
  <si>
    <t xml:space="preserve">   Net Investment Cost per SF</t>
  </si>
  <si>
    <t xml:space="preserve">   Return On Investment (ROI)</t>
  </si>
  <si>
    <t xml:space="preserve">   Internal Rate of Return (IRR)</t>
  </si>
  <si>
    <t xml:space="preserve">   Net Present Value (NPV)</t>
  </si>
  <si>
    <t xml:space="preserve">   Simple Payback Period (SPP)</t>
  </si>
  <si>
    <t xml:space="preserve">   Potential Impact on Net Operating Income (NOI)</t>
  </si>
  <si>
    <t xml:space="preserve">   Potential Impact on Asset Value</t>
  </si>
  <si>
    <t xml:space="preserve">   ENERGY STAR Rating</t>
  </si>
  <si>
    <t xml:space="preserve">   Annual Energy Cost</t>
  </si>
  <si>
    <t xml:space="preserve">   Annual Energy Cost per SF</t>
  </si>
  <si>
    <t xml:space="preserve">   Loan Amount</t>
  </si>
  <si>
    <t xml:space="preserve">   Loan Period</t>
  </si>
  <si>
    <t xml:space="preserve">   Scheduled Payment</t>
  </si>
  <si>
    <t xml:space="preserve">   Number of Payments</t>
  </si>
  <si>
    <t xml:space="preserve">   Interest Rate</t>
  </si>
  <si>
    <r>
      <t xml:space="preserve">   Monthly Utility Bill Savings</t>
    </r>
    <r>
      <rPr>
        <sz val="10"/>
        <rFont val="Arial"/>
        <family val="2"/>
      </rPr>
      <t xml:space="preserve"> </t>
    </r>
  </si>
  <si>
    <t>●  Reduce annual operating expense by:</t>
  </si>
  <si>
    <t>●  Enhance asset value by:</t>
  </si>
  <si>
    <t>Building Upgrade Value Calculator</t>
  </si>
  <si>
    <t>For Office Properties</t>
  </si>
  <si>
    <t>for Labor and Supplies</t>
  </si>
  <si>
    <t>Payment Summary</t>
  </si>
  <si>
    <t xml:space="preserve">For more information on the financial value of improving the energy performance of commercial real estate or to learn about other ENERGY STAR tools and resources, </t>
  </si>
  <si>
    <t xml:space="preserve"> http://www.energystar.gov/</t>
  </si>
  <si>
    <t xml:space="preserve">For more information on the financial value of improving the energy performance of commercial real estate or to learn about other ENERGY STAR </t>
  </si>
  <si>
    <t xml:space="preserve">tools and resources, please visit ENERGY STAR at:   </t>
  </si>
  <si>
    <t>Financing Details</t>
  </si>
  <si>
    <t>Beginning Balance</t>
  </si>
  <si>
    <t>Scheduled Payment</t>
  </si>
  <si>
    <t>Principal</t>
  </si>
  <si>
    <t>Interest</t>
  </si>
  <si>
    <t>Ending Balance</t>
  </si>
  <si>
    <t>Payment Number</t>
  </si>
  <si>
    <r>
      <t>please visit ENERGY STAR at:</t>
    </r>
    <r>
      <rPr>
        <sz val="14"/>
        <color indexed="12"/>
        <rFont val="Arial"/>
        <family val="2"/>
      </rPr>
      <t xml:space="preserve">  </t>
    </r>
    <r>
      <rPr>
        <b/>
        <u val="single"/>
        <sz val="14"/>
        <color indexed="18"/>
        <rFont val="Arial"/>
        <family val="2"/>
      </rPr>
      <t>http://www.energystar.gov/</t>
    </r>
  </si>
  <si>
    <t>●  Improve net operating income by:</t>
  </si>
  <si>
    <t>Estimated Savings</t>
  </si>
  <si>
    <t>According to the U.S. EPA, investing in energy performance can improve the financial performance of commercial real estate.  For the energy efficiency measures you entered, EPA estimates that if all the benefits were to flow to the bottom line, your property would:</t>
  </si>
  <si>
    <r>
      <t xml:space="preserve">For questions or comments about this calculator, please email:  </t>
    </r>
    <r>
      <rPr>
        <b/>
        <u val="single"/>
        <sz val="14"/>
        <color indexed="18"/>
        <rFont val="Arial"/>
        <family val="2"/>
      </rPr>
      <t>buildingcalculators@epa.gov</t>
    </r>
  </si>
  <si>
    <t>For questions or comments about this calculator, please email:  buildingcalculators@epa.gov</t>
  </si>
  <si>
    <t>Variable speed drive on pumps &amp; cooling towers</t>
  </si>
  <si>
    <t>Garage lighting retrofit</t>
  </si>
  <si>
    <t>Electronic ballasts &amp; T-8's</t>
  </si>
  <si>
    <t>VFD's on supply fans</t>
  </si>
  <si>
    <t>1,000 surge protectors with motion sensors</t>
  </si>
  <si>
    <t>2.7 years</t>
  </si>
  <si>
    <t>35 points</t>
  </si>
  <si>
    <t xml:space="preserve">   Monthly Utility Bill Savings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</si>
</sst>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00_);_(* \(#,##0.000\);_(* &quot;-&quot;??_);_(@_)"/>
    <numFmt numFmtId="166" formatCode="_(* #,##0.0000_);_(* \(#,##0.0000\);_(* &quot;-&quot;??_);_(@_)"/>
    <numFmt numFmtId="167" formatCode="_(* #,##0.0_);_(* \(#,##0.0\);_(* &quot;-&quot;??_);_(@_)"/>
    <numFmt numFmtId="168" formatCode="_(* #,##0_);_(* \(#,##0\);_(* &quot;-&quot;??_);_(@_)"/>
    <numFmt numFmtId="169" formatCode="0.00?%_)"/>
    <numFmt numFmtId="170" formatCode="0_)"/>
    <numFmt numFmtId="171" formatCode="&quot;Yes&quot;;&quot;Yes&quot;;&quot;No&quot;"/>
    <numFmt numFmtId="172" formatCode="&quot;True&quot;;&quot;True&quot;;&quot;False&quot;"/>
    <numFmt numFmtId="173" formatCode="&quot;On&quot;;&quot;On&quot;;&quot;Off&quot;"/>
    <numFmt numFmtId="174" formatCode="[$€-2]\ #,##0.00_);[Red]\([$€-2]\ #,##0.00\)"/>
    <numFmt numFmtId="175" formatCode="&quot;$&quot;#,##0.0_);[Red]\(&quot;$&quot;#,##0.0\)"/>
    <numFmt numFmtId="176" formatCode="_(&quot;$&quot;* #,##0.0_);_(&quot;$&quot;* \(#,##0.0\);_(&quot;$&quot;* &quot;-&quot;?_);_(@_)"/>
    <numFmt numFmtId="177" formatCode="&quot;$&quot;#,##0;\(&quot;$&quot;#,##0\)"/>
    <numFmt numFmtId="178" formatCode="&quot;$&quot;#,##0.0_);\(&quot;$&quot;#,##0.0\)"/>
    <numFmt numFmtId="179" formatCode="00000"/>
  </numFmts>
  <fonts count="31">
    <font>
      <sz val="10"/>
      <name val="Arial"/>
      <family val="0"/>
    </font>
    <font>
      <b/>
      <sz val="12"/>
      <name val="Arial"/>
      <family val="2"/>
    </font>
    <font>
      <sz val="8"/>
      <name val="Arial"/>
      <family val="0"/>
    </font>
    <font>
      <b/>
      <sz val="18"/>
      <name val="Arial"/>
      <family val="2"/>
    </font>
    <font>
      <sz val="12"/>
      <color indexed="12"/>
      <name val="Arial"/>
      <family val="2"/>
    </font>
    <font>
      <b/>
      <sz val="12"/>
      <color indexed="9"/>
      <name val="Arial"/>
      <family val="2"/>
    </font>
    <font>
      <sz val="10"/>
      <color indexed="9"/>
      <name val="Arial"/>
      <family val="2"/>
    </font>
    <font>
      <b/>
      <sz val="14"/>
      <color indexed="9"/>
      <name val="Arial"/>
      <family val="2"/>
    </font>
    <font>
      <b/>
      <sz val="16"/>
      <color indexed="9"/>
      <name val="Arial"/>
      <family val="2"/>
    </font>
    <font>
      <sz val="14"/>
      <name val="Arial"/>
      <family val="2"/>
    </font>
    <font>
      <sz val="10"/>
      <color indexed="22"/>
      <name val="Arial"/>
      <family val="0"/>
    </font>
    <font>
      <b/>
      <sz val="14"/>
      <name val="Arial"/>
      <family val="2"/>
    </font>
    <font>
      <sz val="12"/>
      <name val="Arial"/>
      <family val="2"/>
    </font>
    <font>
      <b/>
      <sz val="16"/>
      <name val="Arial"/>
      <family val="2"/>
    </font>
    <font>
      <sz val="14"/>
      <color indexed="44"/>
      <name val="Arial"/>
      <family val="2"/>
    </font>
    <font>
      <b/>
      <sz val="10"/>
      <name val="Arial"/>
      <family val="2"/>
    </font>
    <font>
      <b/>
      <sz val="15.5"/>
      <name val="Arial"/>
      <family val="2"/>
    </font>
    <font>
      <u val="single"/>
      <sz val="10"/>
      <color indexed="12"/>
      <name val="Arial"/>
      <family val="0"/>
    </font>
    <font>
      <u val="single"/>
      <sz val="10"/>
      <color indexed="36"/>
      <name val="Arial"/>
      <family val="0"/>
    </font>
    <font>
      <sz val="12"/>
      <color indexed="62"/>
      <name val="Arial"/>
      <family val="2"/>
    </font>
    <font>
      <u val="single"/>
      <sz val="14"/>
      <color indexed="18"/>
      <name val="Arial"/>
      <family val="2"/>
    </font>
    <font>
      <sz val="10"/>
      <color indexed="10"/>
      <name val="Arial"/>
      <family val="0"/>
    </font>
    <font>
      <b/>
      <sz val="36"/>
      <name val="Arial"/>
      <family val="2"/>
    </font>
    <font>
      <b/>
      <sz val="26"/>
      <name val="Arial"/>
      <family val="2"/>
    </font>
    <font>
      <b/>
      <sz val="48"/>
      <name val="Arial"/>
      <family val="2"/>
    </font>
    <font>
      <sz val="36"/>
      <name val="Arial"/>
      <family val="2"/>
    </font>
    <font>
      <sz val="18"/>
      <name val="Arial"/>
      <family val="2"/>
    </font>
    <font>
      <sz val="14"/>
      <color indexed="9"/>
      <name val="Arial"/>
      <family val="2"/>
    </font>
    <font>
      <b/>
      <u val="single"/>
      <sz val="14"/>
      <color indexed="18"/>
      <name val="Arial"/>
      <family val="2"/>
    </font>
    <font>
      <sz val="14"/>
      <color indexed="12"/>
      <name val="Arial"/>
      <family val="2"/>
    </font>
    <font>
      <b/>
      <u val="single"/>
      <sz val="12"/>
      <color indexed="18"/>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40"/>
        <bgColor indexed="64"/>
      </patternFill>
    </fill>
  </fills>
  <borders count="29">
    <border>
      <left/>
      <right/>
      <top/>
      <bottom/>
      <diagonal/>
    </border>
    <border>
      <left style="medium"/>
      <right style="medium"/>
      <top style="medium"/>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230">
    <xf numFmtId="0" fontId="0" fillId="0" borderId="0" xfId="0" applyAlignment="1">
      <alignment/>
    </xf>
    <xf numFmtId="0" fontId="3" fillId="2" borderId="0" xfId="0" applyFont="1" applyFill="1" applyBorder="1" applyAlignment="1" applyProtection="1">
      <alignment/>
      <protection/>
    </xf>
    <xf numFmtId="0" fontId="0" fillId="2" borderId="0" xfId="0" applyFill="1" applyAlignment="1" applyProtection="1">
      <alignment/>
      <protection/>
    </xf>
    <xf numFmtId="0" fontId="10" fillId="2" borderId="0" xfId="0" applyFont="1" applyFill="1" applyAlignment="1" applyProtection="1">
      <alignment/>
      <protection/>
    </xf>
    <xf numFmtId="0" fontId="6" fillId="2" borderId="0" xfId="0" applyFont="1" applyFill="1" applyAlignment="1" applyProtection="1">
      <alignment/>
      <protection/>
    </xf>
    <xf numFmtId="0" fontId="6" fillId="3" borderId="0" xfId="0" applyFont="1" applyFill="1" applyAlignment="1">
      <alignment/>
    </xf>
    <xf numFmtId="9" fontId="6" fillId="3" borderId="0" xfId="21" applyFont="1" applyFill="1" applyAlignment="1">
      <alignment/>
    </xf>
    <xf numFmtId="2" fontId="6" fillId="3" borderId="0" xfId="21" applyNumberFormat="1" applyFont="1" applyFill="1" applyAlignment="1">
      <alignment/>
    </xf>
    <xf numFmtId="0" fontId="0" fillId="2" borderId="0" xfId="21" applyNumberFormat="1" applyFill="1" applyAlignment="1" applyProtection="1">
      <alignment/>
      <protection/>
    </xf>
    <xf numFmtId="0" fontId="0" fillId="2" borderId="0" xfId="0" applyFill="1" applyBorder="1" applyAlignment="1" applyProtection="1">
      <alignment/>
      <protection/>
    </xf>
    <xf numFmtId="0" fontId="7" fillId="2" borderId="0" xfId="0" applyFont="1" applyFill="1" applyBorder="1" applyAlignment="1" applyProtection="1">
      <alignment/>
      <protection/>
    </xf>
    <xf numFmtId="0" fontId="11" fillId="2" borderId="0" xfId="0" applyFont="1" applyFill="1" applyBorder="1" applyAlignment="1" applyProtection="1">
      <alignment horizontal="center"/>
      <protection/>
    </xf>
    <xf numFmtId="0" fontId="9" fillId="2" borderId="0" xfId="0" applyFont="1" applyFill="1" applyBorder="1" applyAlignment="1" applyProtection="1">
      <alignment/>
      <protection/>
    </xf>
    <xf numFmtId="42" fontId="9" fillId="2" borderId="0" xfId="17" applyNumberFormat="1" applyFont="1" applyFill="1" applyBorder="1" applyAlignment="1" applyProtection="1">
      <alignment horizontal="center"/>
      <protection/>
    </xf>
    <xf numFmtId="42" fontId="9" fillId="2" borderId="0" xfId="17" applyNumberFormat="1" applyFont="1" applyFill="1" applyBorder="1" applyAlignment="1" applyProtection="1">
      <alignment/>
      <protection/>
    </xf>
    <xf numFmtId="44" fontId="9" fillId="2" borderId="0" xfId="17" applyFont="1" applyFill="1" applyBorder="1" applyAlignment="1" applyProtection="1">
      <alignment horizontal="center"/>
      <protection/>
    </xf>
    <xf numFmtId="0" fontId="0" fillId="4" borderId="0" xfId="0" applyFill="1" applyAlignment="1">
      <alignment/>
    </xf>
    <xf numFmtId="6" fontId="9" fillId="3" borderId="1" xfId="0" applyNumberFormat="1" applyFont="1" applyFill="1" applyBorder="1" applyAlignment="1" applyProtection="1">
      <alignment/>
      <protection/>
    </xf>
    <xf numFmtId="42" fontId="9" fillId="0" borderId="0" xfId="0" applyNumberFormat="1" applyFont="1" applyBorder="1" applyAlignment="1">
      <alignment/>
    </xf>
    <xf numFmtId="42" fontId="9" fillId="0" borderId="2" xfId="0" applyNumberFormat="1" applyFont="1" applyBorder="1" applyAlignment="1">
      <alignment/>
    </xf>
    <xf numFmtId="42" fontId="9" fillId="0" borderId="3" xfId="0" applyNumberFormat="1" applyFont="1" applyBorder="1" applyAlignment="1">
      <alignment/>
    </xf>
    <xf numFmtId="42" fontId="9" fillId="0" borderId="4" xfId="0" applyNumberFormat="1" applyFont="1" applyBorder="1" applyAlignment="1">
      <alignment/>
    </xf>
    <xf numFmtId="42" fontId="9" fillId="0" borderId="5" xfId="0" applyNumberFormat="1" applyFont="1" applyBorder="1" applyAlignment="1">
      <alignment/>
    </xf>
    <xf numFmtId="42" fontId="9" fillId="0" borderId="6" xfId="0" applyNumberFormat="1" applyFont="1" applyBorder="1" applyAlignment="1">
      <alignment/>
    </xf>
    <xf numFmtId="0" fontId="11" fillId="3" borderId="7" xfId="0" applyFont="1" applyFill="1" applyBorder="1" applyAlignment="1" applyProtection="1">
      <alignment horizontal="center"/>
      <protection/>
    </xf>
    <xf numFmtId="0" fontId="11" fillId="3" borderId="8" xfId="0" applyFont="1" applyFill="1" applyBorder="1" applyAlignment="1" applyProtection="1">
      <alignment horizontal="center"/>
      <protection/>
    </xf>
    <xf numFmtId="5" fontId="9" fillId="3" borderId="3" xfId="17" applyNumberFormat="1" applyFont="1" applyFill="1" applyBorder="1" applyAlignment="1" applyProtection="1">
      <alignment horizontal="center"/>
      <protection/>
    </xf>
    <xf numFmtId="5" fontId="9" fillId="3" borderId="4" xfId="17" applyNumberFormat="1" applyFont="1" applyFill="1" applyBorder="1" applyAlignment="1" applyProtection="1">
      <alignment horizontal="center"/>
      <protection/>
    </xf>
    <xf numFmtId="5" fontId="9" fillId="3" borderId="2" xfId="17" applyNumberFormat="1" applyFont="1" applyFill="1" applyBorder="1" applyAlignment="1" applyProtection="1">
      <alignment horizontal="center"/>
      <protection/>
    </xf>
    <xf numFmtId="5" fontId="9" fillId="3" borderId="0" xfId="17" applyNumberFormat="1" applyFont="1" applyFill="1" applyBorder="1" applyAlignment="1" applyProtection="1">
      <alignment horizontal="center"/>
      <protection/>
    </xf>
    <xf numFmtId="0" fontId="11" fillId="2" borderId="0" xfId="0" applyFont="1" applyFill="1" applyBorder="1" applyAlignment="1" applyProtection="1">
      <alignment/>
      <protection/>
    </xf>
    <xf numFmtId="42" fontId="9" fillId="3" borderId="9" xfId="0" applyNumberFormat="1" applyFont="1" applyFill="1" applyBorder="1" applyAlignment="1" applyProtection="1">
      <alignment horizontal="center"/>
      <protection/>
    </xf>
    <xf numFmtId="42" fontId="9" fillId="3" borderId="10" xfId="0" applyNumberFormat="1" applyFont="1" applyFill="1" applyBorder="1" applyAlignment="1" applyProtection="1">
      <alignment horizontal="center"/>
      <protection/>
    </xf>
    <xf numFmtId="42" fontId="9" fillId="3" borderId="11" xfId="0" applyNumberFormat="1" applyFont="1" applyFill="1" applyBorder="1" applyAlignment="1" applyProtection="1">
      <alignment horizontal="center"/>
      <protection/>
    </xf>
    <xf numFmtId="42" fontId="11" fillId="3" borderId="10" xfId="0" applyNumberFormat="1" applyFont="1" applyFill="1" applyBorder="1" applyAlignment="1" applyProtection="1">
      <alignment horizontal="right"/>
      <protection/>
    </xf>
    <xf numFmtId="7" fontId="11" fillId="3" borderId="11" xfId="0" applyNumberFormat="1" applyFont="1" applyFill="1" applyBorder="1" applyAlignment="1" applyProtection="1">
      <alignment horizontal="right"/>
      <protection/>
    </xf>
    <xf numFmtId="42" fontId="11" fillId="3" borderId="9" xfId="0" applyNumberFormat="1" applyFont="1" applyFill="1" applyBorder="1" applyAlignment="1" applyProtection="1">
      <alignment horizontal="right"/>
      <protection/>
    </xf>
    <xf numFmtId="0" fontId="10" fillId="2" borderId="0" xfId="0" applyFont="1" applyFill="1" applyAlignment="1" applyProtection="1">
      <alignment/>
      <protection locked="0"/>
    </xf>
    <xf numFmtId="42" fontId="9" fillId="3" borderId="3" xfId="0" applyNumberFormat="1" applyFont="1" applyFill="1" applyBorder="1" applyAlignment="1">
      <alignment/>
    </xf>
    <xf numFmtId="42" fontId="9" fillId="3" borderId="4" xfId="0" applyNumberFormat="1" applyFont="1" applyFill="1" applyBorder="1" applyAlignment="1">
      <alignment/>
    </xf>
    <xf numFmtId="42" fontId="9" fillId="3" borderId="5" xfId="0" applyNumberFormat="1" applyFont="1" applyFill="1" applyBorder="1" applyAlignment="1">
      <alignment/>
    </xf>
    <xf numFmtId="42" fontId="9" fillId="3" borderId="2" xfId="0" applyNumberFormat="1" applyFont="1" applyFill="1" applyBorder="1" applyAlignment="1">
      <alignment/>
    </xf>
    <xf numFmtId="42" fontId="9" fillId="3" borderId="0" xfId="0" applyNumberFormat="1" applyFont="1" applyFill="1" applyBorder="1" applyAlignment="1">
      <alignment/>
    </xf>
    <xf numFmtId="42" fontId="9" fillId="3" borderId="6" xfId="0" applyNumberFormat="1" applyFont="1" applyFill="1" applyBorder="1" applyAlignment="1">
      <alignment/>
    </xf>
    <xf numFmtId="0" fontId="0" fillId="5" borderId="12" xfId="0" applyFill="1" applyBorder="1" applyAlignment="1" applyProtection="1">
      <alignment/>
      <protection/>
    </xf>
    <xf numFmtId="0" fontId="0" fillId="5" borderId="13" xfId="0" applyFill="1" applyBorder="1" applyAlignment="1" applyProtection="1">
      <alignment/>
      <protection/>
    </xf>
    <xf numFmtId="0" fontId="0" fillId="5" borderId="14" xfId="0" applyFill="1" applyBorder="1" applyAlignment="1" applyProtection="1">
      <alignment/>
      <protection/>
    </xf>
    <xf numFmtId="0" fontId="0" fillId="3" borderId="15" xfId="0" applyFont="1" applyFill="1" applyBorder="1" applyAlignment="1" applyProtection="1">
      <alignment/>
      <protection/>
    </xf>
    <xf numFmtId="0" fontId="0" fillId="3" borderId="14" xfId="0" applyFont="1" applyFill="1" applyBorder="1" applyAlignment="1" applyProtection="1">
      <alignment/>
      <protection/>
    </xf>
    <xf numFmtId="0" fontId="6" fillId="3" borderId="14" xfId="0" applyFont="1" applyFill="1" applyBorder="1" applyAlignment="1" applyProtection="1">
      <alignment/>
      <protection/>
    </xf>
    <xf numFmtId="0" fontId="6" fillId="3" borderId="13" xfId="0" applyFont="1" applyFill="1" applyBorder="1" applyAlignment="1" applyProtection="1">
      <alignment/>
      <protection/>
    </xf>
    <xf numFmtId="0" fontId="13" fillId="3" borderId="16" xfId="0" applyFont="1" applyFill="1" applyBorder="1" applyAlignment="1" applyProtection="1">
      <alignment/>
      <protection/>
    </xf>
    <xf numFmtId="0" fontId="12" fillId="3" borderId="0" xfId="0" applyFont="1" applyFill="1" applyBorder="1" applyAlignment="1" applyProtection="1">
      <alignment/>
      <protection/>
    </xf>
    <xf numFmtId="0" fontId="6" fillId="3" borderId="0" xfId="0" applyFont="1" applyFill="1" applyBorder="1" applyAlignment="1" applyProtection="1">
      <alignment/>
      <protection/>
    </xf>
    <xf numFmtId="0" fontId="6" fillId="3" borderId="17" xfId="0" applyFont="1" applyFill="1" applyBorder="1" applyAlignment="1" applyProtection="1">
      <alignment/>
      <protection/>
    </xf>
    <xf numFmtId="0" fontId="11" fillId="3" borderId="16" xfId="0" applyFont="1" applyFill="1" applyBorder="1" applyAlignment="1" applyProtection="1">
      <alignment/>
      <protection/>
    </xf>
    <xf numFmtId="0" fontId="9" fillId="3" borderId="0" xfId="0" applyFont="1" applyFill="1" applyBorder="1" applyAlignment="1" applyProtection="1">
      <alignment/>
      <protection/>
    </xf>
    <xf numFmtId="0" fontId="0" fillId="3" borderId="0" xfId="0" applyFont="1" applyFill="1" applyBorder="1" applyAlignment="1" applyProtection="1">
      <alignment/>
      <protection/>
    </xf>
    <xf numFmtId="0" fontId="9" fillId="3" borderId="0" xfId="0" applyFont="1" applyFill="1" applyBorder="1" applyAlignment="1" applyProtection="1">
      <alignment/>
      <protection/>
    </xf>
    <xf numFmtId="0" fontId="0" fillId="3" borderId="17" xfId="0" applyFont="1" applyFill="1" applyBorder="1" applyAlignment="1" applyProtection="1">
      <alignment/>
      <protection/>
    </xf>
    <xf numFmtId="0" fontId="0" fillId="3" borderId="0" xfId="0" applyFill="1" applyBorder="1" applyAlignment="1" applyProtection="1">
      <alignment/>
      <protection/>
    </xf>
    <xf numFmtId="0" fontId="12" fillId="3" borderId="17" xfId="0" applyFont="1" applyFill="1" applyBorder="1" applyAlignment="1" applyProtection="1">
      <alignment/>
      <protection/>
    </xf>
    <xf numFmtId="0" fontId="9" fillId="3" borderId="16" xfId="0" applyFont="1" applyFill="1" applyBorder="1" applyAlignment="1" applyProtection="1">
      <alignment/>
      <protection/>
    </xf>
    <xf numFmtId="177" fontId="9" fillId="3" borderId="0" xfId="0" applyNumberFormat="1" applyFont="1" applyFill="1" applyBorder="1" applyAlignment="1" applyProtection="1">
      <alignment horizontal="right"/>
      <protection locked="0"/>
    </xf>
    <xf numFmtId="0" fontId="11" fillId="3" borderId="0" xfId="0" applyFont="1" applyFill="1" applyBorder="1" applyAlignment="1" applyProtection="1">
      <alignment/>
      <protection/>
    </xf>
    <xf numFmtId="0" fontId="9" fillId="3" borderId="0" xfId="0" applyFont="1" applyFill="1" applyBorder="1" applyAlignment="1" applyProtection="1">
      <alignment horizontal="left"/>
      <protection/>
    </xf>
    <xf numFmtId="0" fontId="9" fillId="3" borderId="17" xfId="0" applyFont="1" applyFill="1" applyBorder="1" applyAlignment="1" applyProtection="1">
      <alignment horizontal="left"/>
      <protection/>
    </xf>
    <xf numFmtId="0" fontId="11" fillId="3" borderId="0" xfId="0" applyFont="1" applyFill="1" applyBorder="1" applyAlignment="1" applyProtection="1">
      <alignment wrapText="1"/>
      <protection/>
    </xf>
    <xf numFmtId="0" fontId="11" fillId="3" borderId="0" xfId="0" applyFont="1" applyFill="1" applyBorder="1" applyAlignment="1" applyProtection="1">
      <alignment horizontal="right"/>
      <protection/>
    </xf>
    <xf numFmtId="0" fontId="0" fillId="3" borderId="0" xfId="0" applyFill="1" applyAlignment="1" applyProtection="1">
      <alignment/>
      <protection/>
    </xf>
    <xf numFmtId="0" fontId="12" fillId="3" borderId="0" xfId="0" applyFont="1" applyFill="1" applyBorder="1" applyAlignment="1" applyProtection="1">
      <alignment horizontal="center"/>
      <protection/>
    </xf>
    <xf numFmtId="0" fontId="11" fillId="3" borderId="0" xfId="0" applyFont="1" applyFill="1" applyBorder="1" applyAlignment="1" applyProtection="1">
      <alignment vertical="center"/>
      <protection/>
    </xf>
    <xf numFmtId="0" fontId="9" fillId="3" borderId="0" xfId="0" applyFont="1" applyFill="1" applyBorder="1" applyAlignment="1" applyProtection="1">
      <alignment vertical="top"/>
      <protection/>
    </xf>
    <xf numFmtId="0" fontId="19" fillId="3" borderId="0" xfId="0" applyFont="1" applyFill="1" applyBorder="1" applyAlignment="1" applyProtection="1">
      <alignment/>
      <protection/>
    </xf>
    <xf numFmtId="0" fontId="9" fillId="3" borderId="16" xfId="0" applyFont="1" applyFill="1" applyBorder="1" applyAlignment="1" applyProtection="1">
      <alignment/>
      <protection/>
    </xf>
    <xf numFmtId="0" fontId="9" fillId="3" borderId="17" xfId="0" applyFont="1" applyFill="1" applyBorder="1" applyAlignment="1" applyProtection="1">
      <alignment/>
      <protection/>
    </xf>
    <xf numFmtId="0" fontId="14" fillId="3" borderId="0" xfId="0" applyFont="1" applyFill="1" applyBorder="1" applyAlignment="1" applyProtection="1">
      <alignment/>
      <protection/>
    </xf>
    <xf numFmtId="0" fontId="11" fillId="3" borderId="0" xfId="0" applyFont="1" applyFill="1" applyBorder="1" applyAlignment="1" applyProtection="1">
      <alignment/>
      <protection/>
    </xf>
    <xf numFmtId="0" fontId="0" fillId="3" borderId="16" xfId="0" applyFill="1" applyBorder="1" applyAlignment="1" applyProtection="1">
      <alignment/>
      <protection/>
    </xf>
    <xf numFmtId="0" fontId="9" fillId="3" borderId="0" xfId="0" applyFont="1" applyFill="1" applyBorder="1" applyAlignment="1">
      <alignment wrapText="1"/>
    </xf>
    <xf numFmtId="0" fontId="0" fillId="3" borderId="18" xfId="0" applyFill="1" applyBorder="1" applyAlignment="1" applyProtection="1">
      <alignment/>
      <protection/>
    </xf>
    <xf numFmtId="0" fontId="0" fillId="3" borderId="19" xfId="0" applyFill="1" applyBorder="1" applyAlignment="1" applyProtection="1">
      <alignment/>
      <protection/>
    </xf>
    <xf numFmtId="0" fontId="0" fillId="3" borderId="12" xfId="0" applyFill="1" applyBorder="1" applyAlignment="1" applyProtection="1">
      <alignment/>
      <protection/>
    </xf>
    <xf numFmtId="0" fontId="9" fillId="5" borderId="1" xfId="0" applyFont="1" applyFill="1" applyBorder="1" applyAlignment="1" applyProtection="1">
      <alignment horizontal="right"/>
      <protection locked="0"/>
    </xf>
    <xf numFmtId="9" fontId="9" fillId="5" borderId="1" xfId="21" applyFont="1" applyFill="1" applyBorder="1" applyAlignment="1" applyProtection="1">
      <alignment horizontal="right"/>
      <protection locked="0"/>
    </xf>
    <xf numFmtId="9" fontId="9" fillId="5" borderId="1" xfId="0" applyNumberFormat="1" applyFont="1" applyFill="1" applyBorder="1" applyAlignment="1" applyProtection="1">
      <alignment horizontal="right"/>
      <protection locked="0"/>
    </xf>
    <xf numFmtId="9" fontId="9" fillId="5" borderId="1" xfId="17" applyNumberFormat="1" applyFont="1" applyFill="1" applyBorder="1" applyAlignment="1" applyProtection="1">
      <alignment horizontal="right"/>
      <protection locked="0"/>
    </xf>
    <xf numFmtId="0" fontId="9" fillId="5" borderId="1" xfId="0" applyFont="1" applyFill="1" applyBorder="1" applyAlignment="1" applyProtection="1">
      <alignment wrapText="1"/>
      <protection locked="0"/>
    </xf>
    <xf numFmtId="177" fontId="9" fillId="5" borderId="1" xfId="0" applyNumberFormat="1" applyFont="1" applyFill="1" applyBorder="1" applyAlignment="1" applyProtection="1">
      <alignment/>
      <protection locked="0"/>
    </xf>
    <xf numFmtId="177" fontId="9" fillId="5" borderId="1" xfId="17" applyNumberFormat="1" applyFont="1" applyFill="1" applyBorder="1" applyAlignment="1" applyProtection="1">
      <alignment horizontal="right"/>
      <protection locked="0"/>
    </xf>
    <xf numFmtId="177" fontId="9" fillId="5" borderId="1" xfId="0" applyNumberFormat="1" applyFont="1" applyFill="1" applyBorder="1" applyAlignment="1" applyProtection="1">
      <alignment horizontal="right"/>
      <protection locked="0"/>
    </xf>
    <xf numFmtId="177" fontId="9" fillId="5" borderId="1" xfId="17" applyNumberFormat="1" applyFont="1" applyFill="1" applyBorder="1" applyAlignment="1" applyProtection="1">
      <alignment horizontal="right"/>
      <protection locked="0"/>
    </xf>
    <xf numFmtId="6" fontId="9" fillId="5" borderId="1" xfId="17" applyNumberFormat="1" applyFont="1" applyFill="1" applyBorder="1" applyAlignment="1" applyProtection="1">
      <alignment horizontal="right"/>
      <protection locked="0"/>
    </xf>
    <xf numFmtId="42" fontId="27" fillId="3" borderId="0" xfId="21" applyNumberFormat="1" applyFont="1" applyFill="1" applyBorder="1" applyAlignment="1" applyProtection="1">
      <alignment/>
      <protection/>
    </xf>
    <xf numFmtId="0" fontId="27" fillId="3" borderId="0" xfId="0" applyFont="1" applyFill="1" applyBorder="1" applyAlignment="1" applyProtection="1">
      <alignment/>
      <protection/>
    </xf>
    <xf numFmtId="0" fontId="15" fillId="3" borderId="16" xfId="0" applyFont="1" applyFill="1" applyBorder="1" applyAlignment="1" applyProtection="1">
      <alignment/>
      <protection/>
    </xf>
    <xf numFmtId="0" fontId="13" fillId="3" borderId="13" xfId="0" applyFont="1" applyFill="1" applyBorder="1" applyAlignment="1">
      <alignment wrapText="1"/>
    </xf>
    <xf numFmtId="0" fontId="13" fillId="3" borderId="0" xfId="0" applyFont="1" applyFill="1" applyBorder="1" applyAlignment="1">
      <alignment/>
    </xf>
    <xf numFmtId="42" fontId="13" fillId="3" borderId="0" xfId="17" applyNumberFormat="1" applyFont="1" applyFill="1" applyBorder="1" applyAlignment="1" applyProtection="1">
      <alignment/>
      <protection/>
    </xf>
    <xf numFmtId="0" fontId="15" fillId="3" borderId="0" xfId="0" applyFont="1" applyFill="1" applyBorder="1" applyAlignment="1" applyProtection="1">
      <alignment/>
      <protection/>
    </xf>
    <xf numFmtId="0" fontId="15" fillId="3" borderId="17" xfId="0" applyFont="1" applyFill="1" applyBorder="1" applyAlignment="1" applyProtection="1">
      <alignment/>
      <protection/>
    </xf>
    <xf numFmtId="0" fontId="13" fillId="3" borderId="0" xfId="0" applyFont="1" applyFill="1" applyBorder="1" applyAlignment="1">
      <alignment vertical="center"/>
    </xf>
    <xf numFmtId="0" fontId="13" fillId="3" borderId="0" xfId="0" applyFont="1" applyFill="1" applyBorder="1" applyAlignment="1">
      <alignment vertical="top"/>
    </xf>
    <xf numFmtId="42" fontId="13" fillId="3" borderId="0" xfId="17" applyNumberFormat="1" applyFont="1" applyFill="1" applyBorder="1" applyAlignment="1" applyProtection="1">
      <alignment vertical="top"/>
      <protection/>
    </xf>
    <xf numFmtId="0" fontId="6" fillId="3" borderId="16" xfId="0" applyFont="1" applyFill="1" applyBorder="1" applyAlignment="1" applyProtection="1">
      <alignment/>
      <protection/>
    </xf>
    <xf numFmtId="0" fontId="5" fillId="3" borderId="0" xfId="0" applyFont="1" applyFill="1" applyBorder="1" applyAlignment="1" applyProtection="1">
      <alignment/>
      <protection/>
    </xf>
    <xf numFmtId="0" fontId="0" fillId="3" borderId="17" xfId="0" applyFill="1" applyBorder="1" applyAlignment="1" applyProtection="1">
      <alignment/>
      <protection/>
    </xf>
    <xf numFmtId="0" fontId="13" fillId="3" borderId="0" xfId="0" applyFont="1" applyFill="1" applyBorder="1" applyAlignment="1" applyProtection="1">
      <alignment/>
      <protection/>
    </xf>
    <xf numFmtId="0" fontId="7" fillId="3" borderId="0" xfId="0" applyFont="1" applyFill="1" applyBorder="1" applyAlignment="1" applyProtection="1">
      <alignment/>
      <protection/>
    </xf>
    <xf numFmtId="0" fontId="1" fillId="3" borderId="0" xfId="0" applyFont="1" applyFill="1" applyBorder="1" applyAlignment="1" applyProtection="1">
      <alignment/>
      <protection/>
    </xf>
    <xf numFmtId="0" fontId="9" fillId="3" borderId="6" xfId="0" applyFont="1" applyFill="1" applyBorder="1" applyAlignment="1" applyProtection="1">
      <alignment/>
      <protection/>
    </xf>
    <xf numFmtId="0" fontId="9" fillId="3" borderId="0" xfId="0" applyFont="1" applyFill="1" applyBorder="1" applyAlignment="1" applyProtection="1">
      <alignment horizontal="left" indent="2"/>
      <protection/>
    </xf>
    <xf numFmtId="0" fontId="9" fillId="3" borderId="17" xfId="0" applyFont="1" applyFill="1" applyBorder="1" applyAlignment="1" applyProtection="1">
      <alignment wrapText="1"/>
      <protection/>
    </xf>
    <xf numFmtId="0" fontId="9" fillId="3" borderId="0" xfId="0" applyFont="1" applyFill="1" applyBorder="1" applyAlignment="1" applyProtection="1">
      <alignment horizontal="center" wrapText="1"/>
      <protection/>
    </xf>
    <xf numFmtId="0" fontId="9" fillId="3" borderId="0" xfId="0" applyFont="1" applyFill="1" applyBorder="1" applyAlignment="1" applyProtection="1">
      <alignment vertical="center" wrapText="1"/>
      <protection/>
    </xf>
    <xf numFmtId="7" fontId="9" fillId="3" borderId="0" xfId="0" applyNumberFormat="1" applyFont="1" applyFill="1" applyBorder="1" applyAlignment="1" applyProtection="1">
      <alignment horizontal="center" wrapText="1"/>
      <protection/>
    </xf>
    <xf numFmtId="7" fontId="9" fillId="3" borderId="0" xfId="0" applyNumberFormat="1" applyFont="1" applyFill="1" applyBorder="1" applyAlignment="1" applyProtection="1">
      <alignment vertical="center" wrapText="1"/>
      <protection/>
    </xf>
    <xf numFmtId="44" fontId="27" fillId="3" borderId="0" xfId="0" applyNumberFormat="1" applyFont="1" applyFill="1" applyBorder="1" applyAlignment="1" applyProtection="1">
      <alignment/>
      <protection/>
    </xf>
    <xf numFmtId="0" fontId="4" fillId="3" borderId="17" xfId="0" applyFont="1" applyFill="1" applyBorder="1" applyAlignment="1" applyProtection="1">
      <alignment horizontal="left" indent="2"/>
      <protection/>
    </xf>
    <xf numFmtId="0" fontId="13" fillId="3" borderId="17" xfId="0" applyFont="1" applyFill="1" applyBorder="1" applyAlignment="1" applyProtection="1">
      <alignment/>
      <protection/>
    </xf>
    <xf numFmtId="0" fontId="4" fillId="3" borderId="0" xfId="0" applyFont="1" applyFill="1" applyBorder="1" applyAlignment="1" applyProtection="1">
      <alignment horizontal="left" indent="2"/>
      <protection/>
    </xf>
    <xf numFmtId="0" fontId="9" fillId="3" borderId="2" xfId="0" applyFont="1" applyFill="1" applyBorder="1" applyAlignment="1" applyProtection="1">
      <alignment/>
      <protection/>
    </xf>
    <xf numFmtId="0" fontId="0" fillId="3" borderId="6" xfId="0" applyFill="1" applyBorder="1" applyAlignment="1" applyProtection="1">
      <alignment/>
      <protection/>
    </xf>
    <xf numFmtId="0" fontId="9" fillId="3" borderId="2" xfId="0" applyFont="1" applyFill="1" applyBorder="1" applyAlignment="1" applyProtection="1">
      <alignment/>
      <protection/>
    </xf>
    <xf numFmtId="0" fontId="9" fillId="3" borderId="2" xfId="0" applyFont="1" applyFill="1" applyBorder="1" applyAlignment="1" applyProtection="1">
      <alignment wrapText="1"/>
      <protection/>
    </xf>
    <xf numFmtId="0" fontId="11" fillId="3" borderId="0" xfId="0" applyFont="1" applyFill="1" applyBorder="1" applyAlignment="1" applyProtection="1">
      <alignment horizontal="center"/>
      <protection/>
    </xf>
    <xf numFmtId="0" fontId="9" fillId="3" borderId="0" xfId="0" applyFont="1" applyFill="1" applyBorder="1" applyAlignment="1" applyProtection="1">
      <alignment horizontal="center"/>
      <protection/>
    </xf>
    <xf numFmtId="0" fontId="0" fillId="3" borderId="0" xfId="0" applyFill="1" applyAlignment="1">
      <alignment/>
    </xf>
    <xf numFmtId="42" fontId="9" fillId="3" borderId="20" xfId="0" applyNumberFormat="1" applyFont="1" applyFill="1" applyBorder="1" applyAlignment="1" applyProtection="1">
      <alignment horizontal="center"/>
      <protection/>
    </xf>
    <xf numFmtId="42" fontId="9" fillId="3" borderId="21" xfId="0" applyNumberFormat="1" applyFont="1" applyFill="1" applyBorder="1" applyAlignment="1" applyProtection="1">
      <alignment horizontal="center"/>
      <protection/>
    </xf>
    <xf numFmtId="42" fontId="9" fillId="3" borderId="22" xfId="0" applyNumberFormat="1" applyFont="1" applyFill="1" applyBorder="1" applyAlignment="1" applyProtection="1">
      <alignment horizontal="center"/>
      <protection/>
    </xf>
    <xf numFmtId="0" fontId="21" fillId="3" borderId="0" xfId="0" applyFont="1" applyFill="1" applyAlignment="1" applyProtection="1">
      <alignment/>
      <protection/>
    </xf>
    <xf numFmtId="0" fontId="9" fillId="3" borderId="0" xfId="0" applyFont="1" applyFill="1" applyBorder="1" applyAlignment="1" applyProtection="1">
      <alignment horizontal="center" wrapText="1"/>
      <protection/>
    </xf>
    <xf numFmtId="0" fontId="9" fillId="3" borderId="21" xfId="0" applyFont="1" applyFill="1" applyBorder="1" applyAlignment="1" applyProtection="1">
      <alignment wrapText="1"/>
      <protection/>
    </xf>
    <xf numFmtId="0" fontId="9" fillId="3" borderId="6" xfId="0" applyFont="1" applyFill="1" applyBorder="1" applyAlignment="1" applyProtection="1">
      <alignment horizontal="right" wrapText="1"/>
      <protection/>
    </xf>
    <xf numFmtId="0" fontId="9" fillId="3" borderId="0" xfId="0" applyFont="1" applyFill="1" applyBorder="1" applyAlignment="1" applyProtection="1">
      <alignment horizontal="right" wrapText="1"/>
      <protection/>
    </xf>
    <xf numFmtId="42" fontId="9" fillId="3" borderId="0" xfId="0" applyNumberFormat="1" applyFont="1" applyFill="1" applyBorder="1" applyAlignment="1" applyProtection="1">
      <alignment horizontal="right" wrapText="1"/>
      <protection/>
    </xf>
    <xf numFmtId="7" fontId="9" fillId="3" borderId="0" xfId="0" applyNumberFormat="1" applyFont="1" applyFill="1" applyBorder="1" applyAlignment="1" applyProtection="1">
      <alignment horizontal="right" wrapText="1"/>
      <protection/>
    </xf>
    <xf numFmtId="7" fontId="9" fillId="3" borderId="21" xfId="0" applyNumberFormat="1" applyFont="1" applyFill="1" applyBorder="1" applyAlignment="1" applyProtection="1">
      <alignment horizontal="right" wrapText="1"/>
      <protection/>
    </xf>
    <xf numFmtId="44" fontId="9" fillId="3" borderId="0" xfId="0" applyNumberFormat="1" applyFont="1" applyFill="1" applyBorder="1" applyAlignment="1" applyProtection="1">
      <alignment wrapText="1"/>
      <protection/>
    </xf>
    <xf numFmtId="8" fontId="9" fillId="3" borderId="0" xfId="0" applyNumberFormat="1" applyFont="1" applyFill="1" applyBorder="1" applyAlignment="1" applyProtection="1">
      <alignment wrapText="1"/>
      <protection/>
    </xf>
    <xf numFmtId="7" fontId="9" fillId="3" borderId="0" xfId="0" applyNumberFormat="1" applyFont="1" applyFill="1" applyBorder="1" applyAlignment="1" applyProtection="1">
      <alignment wrapText="1"/>
      <protection/>
    </xf>
    <xf numFmtId="7" fontId="0" fillId="3" borderId="0" xfId="0" applyNumberFormat="1" applyFill="1" applyBorder="1" applyAlignment="1" applyProtection="1">
      <alignment/>
      <protection/>
    </xf>
    <xf numFmtId="0" fontId="5" fillId="5" borderId="19" xfId="0" applyFont="1" applyFill="1" applyBorder="1" applyAlignment="1" applyProtection="1">
      <alignment/>
      <protection/>
    </xf>
    <xf numFmtId="0" fontId="0" fillId="5" borderId="15" xfId="0" applyFill="1" applyBorder="1" applyAlignment="1" applyProtection="1">
      <alignment/>
      <protection/>
    </xf>
    <xf numFmtId="0" fontId="6" fillId="5" borderId="18" xfId="0" applyFont="1" applyFill="1" applyBorder="1" applyAlignment="1" applyProtection="1">
      <alignment/>
      <protection/>
    </xf>
    <xf numFmtId="0" fontId="0" fillId="5" borderId="19" xfId="0" applyFill="1" applyBorder="1" applyAlignment="1" applyProtection="1">
      <alignment/>
      <protection/>
    </xf>
    <xf numFmtId="0" fontId="20" fillId="3" borderId="0" xfId="20" applyFont="1" applyFill="1" applyBorder="1" applyAlignment="1">
      <alignment/>
    </xf>
    <xf numFmtId="0" fontId="11" fillId="3" borderId="0" xfId="0" applyFont="1" applyFill="1" applyBorder="1" applyAlignment="1">
      <alignment wrapText="1"/>
    </xf>
    <xf numFmtId="0" fontId="11" fillId="3" borderId="17" xfId="0" applyFont="1" applyFill="1" applyBorder="1" applyAlignment="1">
      <alignment wrapText="1"/>
    </xf>
    <xf numFmtId="0" fontId="9" fillId="4" borderId="23" xfId="0" applyFont="1" applyFill="1" applyBorder="1" applyAlignment="1" applyProtection="1">
      <alignment horizontal="right"/>
      <protection/>
    </xf>
    <xf numFmtId="42" fontId="9" fillId="4" borderId="23" xfId="0" applyNumberFormat="1" applyFont="1" applyFill="1" applyBorder="1" applyAlignment="1" applyProtection="1">
      <alignment horizontal="right"/>
      <protection/>
    </xf>
    <xf numFmtId="44" fontId="9" fillId="4" borderId="23" xfId="0" applyNumberFormat="1" applyFont="1" applyFill="1" applyBorder="1" applyAlignment="1" applyProtection="1">
      <alignment horizontal="right"/>
      <protection/>
    </xf>
    <xf numFmtId="1" fontId="9" fillId="4" borderId="23" xfId="0" applyNumberFormat="1" applyFont="1" applyFill="1" applyBorder="1" applyAlignment="1" applyProtection="1">
      <alignment horizontal="right"/>
      <protection/>
    </xf>
    <xf numFmtId="9" fontId="9" fillId="4" borderId="23" xfId="21" applyFont="1" applyFill="1" applyBorder="1" applyAlignment="1" applyProtection="1">
      <alignment horizontal="right"/>
      <protection/>
    </xf>
    <xf numFmtId="9" fontId="9" fillId="4" borderId="23" xfId="0" applyNumberFormat="1" applyFont="1" applyFill="1" applyBorder="1" applyAlignment="1" applyProtection="1">
      <alignment horizontal="right"/>
      <protection/>
    </xf>
    <xf numFmtId="6" fontId="9" fillId="4" borderId="23" xfId="0" applyNumberFormat="1" applyFont="1" applyFill="1" applyBorder="1" applyAlignment="1" applyProtection="1">
      <alignment horizontal="right"/>
      <protection/>
    </xf>
    <xf numFmtId="0" fontId="11" fillId="4" borderId="8" xfId="0" applyFont="1" applyFill="1" applyBorder="1" applyAlignment="1" applyProtection="1">
      <alignment horizontal="center"/>
      <protection/>
    </xf>
    <xf numFmtId="5" fontId="9" fillId="4" borderId="2" xfId="17" applyNumberFormat="1" applyFont="1" applyFill="1" applyBorder="1" applyAlignment="1" applyProtection="1">
      <alignment horizontal="center"/>
      <protection/>
    </xf>
    <xf numFmtId="5" fontId="9" fillId="4" borderId="0" xfId="17" applyNumberFormat="1" applyFont="1" applyFill="1" applyBorder="1" applyAlignment="1" applyProtection="1">
      <alignment horizontal="center"/>
      <protection/>
    </xf>
    <xf numFmtId="42" fontId="9" fillId="4" borderId="2" xfId="0" applyNumberFormat="1" applyFont="1" applyFill="1" applyBorder="1" applyAlignment="1">
      <alignment/>
    </xf>
    <xf numFmtId="42" fontId="9" fillId="4" borderId="0" xfId="0" applyNumberFormat="1" applyFont="1" applyFill="1" applyBorder="1" applyAlignment="1">
      <alignment/>
    </xf>
    <xf numFmtId="42" fontId="9" fillId="4" borderId="6" xfId="0" applyNumberFormat="1" applyFont="1" applyFill="1" applyBorder="1" applyAlignment="1">
      <alignment/>
    </xf>
    <xf numFmtId="0" fontId="11" fillId="3" borderId="16" xfId="20" applyFont="1" applyFill="1" applyBorder="1" applyAlignment="1">
      <alignment/>
    </xf>
    <xf numFmtId="0" fontId="11" fillId="4" borderId="24" xfId="0" applyFont="1" applyFill="1" applyBorder="1" applyAlignment="1" applyProtection="1">
      <alignment horizontal="center"/>
      <protection/>
    </xf>
    <xf numFmtId="5" fontId="9" fillId="4" borderId="20" xfId="17" applyNumberFormat="1" applyFont="1" applyFill="1" applyBorder="1" applyAlignment="1" applyProtection="1">
      <alignment horizontal="center"/>
      <protection/>
    </xf>
    <xf numFmtId="5" fontId="9" fillId="4" borderId="21" xfId="17" applyNumberFormat="1" applyFont="1" applyFill="1" applyBorder="1" applyAlignment="1" applyProtection="1">
      <alignment horizontal="center"/>
      <protection/>
    </xf>
    <xf numFmtId="1" fontId="9" fillId="4" borderId="23" xfId="21" applyNumberFormat="1" applyFont="1" applyFill="1" applyBorder="1" applyAlignment="1" applyProtection="1">
      <alignment horizontal="right"/>
      <protection/>
    </xf>
    <xf numFmtId="42" fontId="9" fillId="4" borderId="20" xfId="0" applyNumberFormat="1" applyFont="1" applyFill="1" applyBorder="1" applyAlignment="1">
      <alignment/>
    </xf>
    <xf numFmtId="42" fontId="9" fillId="4" borderId="21" xfId="0" applyNumberFormat="1" applyFont="1" applyFill="1" applyBorder="1" applyAlignment="1">
      <alignment/>
    </xf>
    <xf numFmtId="42" fontId="9" fillId="4" borderId="22" xfId="0" applyNumberFormat="1" applyFont="1" applyFill="1" applyBorder="1" applyAlignment="1">
      <alignment/>
    </xf>
    <xf numFmtId="0" fontId="17" fillId="3" borderId="0" xfId="20" applyFill="1" applyBorder="1" applyAlignment="1">
      <alignment/>
    </xf>
    <xf numFmtId="0" fontId="9" fillId="3" borderId="0" xfId="0" applyFont="1" applyFill="1" applyBorder="1" applyAlignment="1" applyProtection="1">
      <alignment horizontal="center" vertical="top" wrapText="1"/>
      <protection/>
    </xf>
    <xf numFmtId="0" fontId="0" fillId="3" borderId="20" xfId="0" applyFill="1" applyBorder="1" applyAlignment="1">
      <alignment/>
    </xf>
    <xf numFmtId="0" fontId="0" fillId="3" borderId="21" xfId="0" applyFill="1" applyBorder="1" applyAlignment="1">
      <alignment/>
    </xf>
    <xf numFmtId="0" fontId="0" fillId="3" borderId="22" xfId="0" applyFill="1" applyBorder="1" applyAlignment="1">
      <alignment/>
    </xf>
    <xf numFmtId="0" fontId="1" fillId="3" borderId="0" xfId="0" applyFont="1" applyFill="1" applyBorder="1" applyAlignment="1" applyProtection="1">
      <alignment horizontal="center"/>
      <protection/>
    </xf>
    <xf numFmtId="0" fontId="21" fillId="3" borderId="16" xfId="0" applyFont="1" applyFill="1" applyBorder="1" applyAlignment="1" applyProtection="1">
      <alignment/>
      <protection/>
    </xf>
    <xf numFmtId="0" fontId="9" fillId="3" borderId="0" xfId="0" applyNumberFormat="1" applyFont="1" applyFill="1" applyBorder="1" applyAlignment="1" applyProtection="1">
      <alignment horizontal="center" vertical="top" wrapText="1"/>
      <protection/>
    </xf>
    <xf numFmtId="7" fontId="9" fillId="3" borderId="5" xfId="17" applyNumberFormat="1" applyFont="1" applyFill="1" applyBorder="1" applyAlignment="1" applyProtection="1">
      <alignment horizontal="center"/>
      <protection/>
    </xf>
    <xf numFmtId="7" fontId="9" fillId="4" borderId="6" xfId="17" applyNumberFormat="1" applyFont="1" applyFill="1" applyBorder="1" applyAlignment="1" applyProtection="1">
      <alignment horizontal="center"/>
      <protection/>
    </xf>
    <xf numFmtId="7" fontId="9" fillId="3" borderId="6" xfId="17" applyNumberFormat="1" applyFont="1" applyFill="1" applyBorder="1" applyAlignment="1" applyProtection="1">
      <alignment horizontal="center"/>
      <protection/>
    </xf>
    <xf numFmtId="7" fontId="9" fillId="4" borderId="22" xfId="17" applyNumberFormat="1" applyFont="1" applyFill="1" applyBorder="1" applyAlignment="1" applyProtection="1">
      <alignment horizontal="center"/>
      <protection/>
    </xf>
    <xf numFmtId="0" fontId="9" fillId="4" borderId="23" xfId="21" applyNumberFormat="1" applyFont="1" applyFill="1" applyBorder="1" applyAlignment="1" applyProtection="1">
      <alignment horizontal="right"/>
      <protection/>
    </xf>
    <xf numFmtId="177" fontId="9" fillId="3" borderId="0" xfId="0" applyNumberFormat="1" applyFont="1" applyFill="1" applyBorder="1" applyAlignment="1" applyProtection="1">
      <alignment horizontal="right"/>
      <protection/>
    </xf>
    <xf numFmtId="0" fontId="24" fillId="5" borderId="15" xfId="0" applyFont="1" applyFill="1" applyBorder="1" applyAlignment="1" applyProtection="1">
      <alignment horizontal="center"/>
      <protection/>
    </xf>
    <xf numFmtId="0" fontId="24" fillId="6" borderId="14" xfId="0" applyFont="1" applyFill="1" applyBorder="1" applyAlignment="1" applyProtection="1">
      <alignment horizontal="center"/>
      <protection/>
    </xf>
    <xf numFmtId="0" fontId="24" fillId="6" borderId="13" xfId="0" applyFont="1" applyFill="1" applyBorder="1" applyAlignment="1" applyProtection="1">
      <alignment horizontal="center"/>
      <protection/>
    </xf>
    <xf numFmtId="0" fontId="9" fillId="5" borderId="25" xfId="0" applyFont="1" applyFill="1" applyBorder="1" applyAlignment="1" applyProtection="1">
      <alignment horizontal="right"/>
      <protection locked="0"/>
    </xf>
    <xf numFmtId="0" fontId="9" fillId="3" borderId="26" xfId="0" applyFont="1" applyFill="1" applyBorder="1" applyAlignment="1" applyProtection="1">
      <alignment horizontal="right"/>
      <protection locked="0"/>
    </xf>
    <xf numFmtId="0" fontId="9" fillId="3" borderId="0" xfId="0" applyFont="1" applyFill="1" applyBorder="1" applyAlignment="1" applyProtection="1">
      <alignment horizontal="left" wrapText="1"/>
      <protection/>
    </xf>
    <xf numFmtId="0" fontId="9" fillId="3" borderId="17" xfId="0" applyFont="1" applyFill="1" applyBorder="1" applyAlignment="1" applyProtection="1">
      <alignment horizontal="left" wrapText="1"/>
      <protection/>
    </xf>
    <xf numFmtId="3" fontId="9" fillId="5" borderId="25" xfId="15" applyNumberFormat="1" applyFont="1" applyFill="1" applyBorder="1" applyAlignment="1" applyProtection="1">
      <alignment horizontal="right"/>
      <protection locked="0"/>
    </xf>
    <xf numFmtId="3" fontId="9" fillId="3" borderId="26" xfId="15" applyNumberFormat="1" applyFont="1" applyFill="1" applyBorder="1" applyAlignment="1" applyProtection="1">
      <alignment horizontal="right"/>
      <protection locked="0"/>
    </xf>
    <xf numFmtId="177" fontId="9" fillId="5" borderId="25" xfId="0" applyNumberFormat="1" applyFont="1" applyFill="1" applyBorder="1" applyAlignment="1" applyProtection="1">
      <alignment horizontal="right"/>
      <protection locked="0"/>
    </xf>
    <xf numFmtId="177" fontId="9" fillId="3" borderId="26" xfId="0" applyNumberFormat="1" applyFont="1" applyFill="1" applyBorder="1" applyAlignment="1" applyProtection="1">
      <alignment horizontal="right"/>
      <protection locked="0"/>
    </xf>
    <xf numFmtId="0" fontId="9" fillId="3" borderId="0" xfId="0" applyFont="1" applyFill="1" applyBorder="1" applyAlignment="1" applyProtection="1">
      <alignment horizontal="left"/>
      <protection/>
    </xf>
    <xf numFmtId="0" fontId="9" fillId="3" borderId="17" xfId="0" applyFont="1" applyFill="1" applyBorder="1" applyAlignment="1" applyProtection="1">
      <alignment horizontal="left"/>
      <protection/>
    </xf>
    <xf numFmtId="0" fontId="13" fillId="3" borderId="0" xfId="0" applyFont="1" applyFill="1" applyBorder="1" applyAlignment="1" applyProtection="1">
      <alignment horizontal="center" vertical="top"/>
      <protection/>
    </xf>
    <xf numFmtId="0" fontId="17" fillId="3" borderId="0" xfId="20" applyFill="1" applyBorder="1" applyAlignment="1">
      <alignment horizontal="left" wrapText="1"/>
    </xf>
    <xf numFmtId="0" fontId="17" fillId="3" borderId="17" xfId="20" applyFill="1" applyBorder="1" applyAlignment="1">
      <alignment horizontal="left" wrapText="1"/>
    </xf>
    <xf numFmtId="0" fontId="25" fillId="5" borderId="16" xfId="0" applyFont="1" applyFill="1" applyBorder="1" applyAlignment="1" applyProtection="1">
      <alignment horizontal="center"/>
      <protection/>
    </xf>
    <xf numFmtId="0" fontId="25" fillId="6" borderId="0" xfId="0" applyFont="1" applyFill="1" applyBorder="1" applyAlignment="1" applyProtection="1">
      <alignment horizontal="center"/>
      <protection/>
    </xf>
    <xf numFmtId="0" fontId="25" fillId="6" borderId="17" xfId="0" applyFont="1" applyFill="1" applyBorder="1" applyAlignment="1" applyProtection="1">
      <alignment horizontal="center"/>
      <protection/>
    </xf>
    <xf numFmtId="0" fontId="26" fillId="5" borderId="18" xfId="0" applyFont="1" applyFill="1" applyBorder="1" applyAlignment="1" applyProtection="1">
      <alignment horizontal="center" vertical="top"/>
      <protection/>
    </xf>
    <xf numFmtId="0" fontId="26" fillId="6" borderId="19" xfId="0" applyFont="1" applyFill="1" applyBorder="1" applyAlignment="1" applyProtection="1">
      <alignment horizontal="center" vertical="top"/>
      <protection/>
    </xf>
    <xf numFmtId="0" fontId="26" fillId="6" borderId="12" xfId="0" applyFont="1" applyFill="1" applyBorder="1" applyAlignment="1" applyProtection="1">
      <alignment horizontal="center" vertical="top"/>
      <protection/>
    </xf>
    <xf numFmtId="0" fontId="11" fillId="3" borderId="27" xfId="0" applyFont="1" applyFill="1" applyBorder="1" applyAlignment="1">
      <alignment horizontal="left" wrapText="1"/>
    </xf>
    <xf numFmtId="0" fontId="11" fillId="3" borderId="4" xfId="0" applyFont="1" applyFill="1" applyBorder="1" applyAlignment="1">
      <alignment horizontal="left" wrapText="1"/>
    </xf>
    <xf numFmtId="0" fontId="11" fillId="3" borderId="28" xfId="0" applyFont="1" applyFill="1" applyBorder="1" applyAlignment="1">
      <alignment horizontal="left" wrapText="1"/>
    </xf>
    <xf numFmtId="0" fontId="11" fillId="3" borderId="16" xfId="20" applyFont="1" applyFill="1" applyBorder="1" applyAlignment="1">
      <alignment horizontal="left" wrapText="1"/>
    </xf>
    <xf numFmtId="0" fontId="11" fillId="0" borderId="16" xfId="20" applyFont="1" applyBorder="1" applyAlignment="1">
      <alignment/>
    </xf>
    <xf numFmtId="0" fontId="17" fillId="0" borderId="0" xfId="20" applyBorder="1" applyAlignment="1">
      <alignment/>
    </xf>
    <xf numFmtId="0" fontId="28" fillId="3" borderId="0" xfId="20" applyFont="1" applyFill="1" applyBorder="1" applyAlignment="1">
      <alignment horizontal="left" wrapText="1"/>
    </xf>
    <xf numFmtId="0" fontId="30" fillId="3" borderId="0" xfId="20" applyFont="1" applyFill="1" applyBorder="1" applyAlignment="1">
      <alignment horizontal="left" wrapText="1"/>
    </xf>
    <xf numFmtId="0" fontId="13" fillId="3" borderId="3" xfId="0" applyFont="1" applyFill="1" applyBorder="1" applyAlignment="1" applyProtection="1">
      <alignment horizontal="center"/>
      <protection/>
    </xf>
    <xf numFmtId="0" fontId="13" fillId="3" borderId="4" xfId="0" applyFont="1" applyFill="1" applyBorder="1" applyAlignment="1" applyProtection="1">
      <alignment horizontal="center"/>
      <protection/>
    </xf>
    <xf numFmtId="0" fontId="13" fillId="3" borderId="5" xfId="0" applyFont="1" applyFill="1" applyBorder="1" applyAlignment="1" applyProtection="1">
      <alignment horizontal="center"/>
      <protection/>
    </xf>
    <xf numFmtId="0" fontId="13" fillId="3" borderId="2" xfId="0" applyFont="1" applyFill="1" applyBorder="1" applyAlignment="1" applyProtection="1">
      <alignment horizontal="center"/>
      <protection/>
    </xf>
    <xf numFmtId="0" fontId="13" fillId="3" borderId="0" xfId="0" applyFont="1" applyFill="1" applyBorder="1" applyAlignment="1" applyProtection="1">
      <alignment horizontal="center"/>
      <protection/>
    </xf>
    <xf numFmtId="0" fontId="13" fillId="3" borderId="6" xfId="0" applyFont="1" applyFill="1" applyBorder="1" applyAlignment="1" applyProtection="1">
      <alignment horizontal="center"/>
      <protection/>
    </xf>
    <xf numFmtId="0" fontId="13" fillId="3" borderId="14" xfId="0" applyFont="1" applyFill="1" applyBorder="1" applyAlignment="1">
      <alignment horizontal="left" wrapText="1"/>
    </xf>
    <xf numFmtId="0" fontId="13" fillId="3" borderId="0" xfId="0" applyFont="1" applyFill="1" applyBorder="1" applyAlignment="1" applyProtection="1">
      <alignment horizontal="center" vertical="center"/>
      <protection/>
    </xf>
    <xf numFmtId="0" fontId="22" fillId="5" borderId="14" xfId="0" applyFont="1" applyFill="1" applyBorder="1" applyAlignment="1" applyProtection="1">
      <alignment horizontal="center"/>
      <protection/>
    </xf>
    <xf numFmtId="0" fontId="22" fillId="6" borderId="14" xfId="0" applyFont="1" applyFill="1" applyBorder="1" applyAlignment="1" applyProtection="1">
      <alignment horizontal="center"/>
      <protection/>
    </xf>
    <xf numFmtId="0" fontId="9" fillId="3" borderId="0" xfId="0" applyFont="1" applyFill="1" applyBorder="1" applyAlignment="1" applyProtection="1">
      <alignment horizontal="center" vertical="center" wrapText="1"/>
      <protection/>
    </xf>
    <xf numFmtId="0" fontId="23" fillId="5" borderId="19" xfId="0" applyFont="1" applyFill="1" applyBorder="1" applyAlignment="1" applyProtection="1">
      <alignment horizontal="center" vertical="top"/>
      <protection/>
    </xf>
    <xf numFmtId="0" fontId="23" fillId="6" borderId="19" xfId="0" applyFont="1" applyFill="1" applyBorder="1" applyAlignment="1" applyProtection="1">
      <alignment horizontal="center" vertical="top"/>
      <protection/>
    </xf>
    <xf numFmtId="0" fontId="11" fillId="3" borderId="16" xfId="0" applyFont="1" applyFill="1" applyBorder="1" applyAlignment="1">
      <alignment horizontal="left" wrapText="1"/>
    </xf>
    <xf numFmtId="0" fontId="11" fillId="3"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xdr:row>
      <xdr:rowOff>95250</xdr:rowOff>
    </xdr:from>
    <xdr:to>
      <xdr:col>14</xdr:col>
      <xdr:colOff>219075</xdr:colOff>
      <xdr:row>71</xdr:row>
      <xdr:rowOff>47625</xdr:rowOff>
    </xdr:to>
    <xdr:sp>
      <xdr:nvSpPr>
        <xdr:cNvPr id="1" name="TextBox 1"/>
        <xdr:cNvSpPr txBox="1">
          <a:spLocks noChangeArrowheads="1"/>
        </xdr:cNvSpPr>
      </xdr:nvSpPr>
      <xdr:spPr>
        <a:xfrm>
          <a:off x="400050" y="742950"/>
          <a:ext cx="8353425" cy="10801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Additional annual savings for labor and supplies</a:t>
          </a:r>
          <a:r>
            <a:rPr lang="en-US" cap="none" sz="1000" b="0" i="0" u="none" baseline="0">
              <a:latin typeface="Arial"/>
              <a:ea typeface="Arial"/>
              <a:cs typeface="Arial"/>
            </a:rPr>
            <a:t> – The annual savings expected from reduced labor, supplies, equipment and maintenance as a result of the energy efficiency measures.  For example, additional savings may be derived from the reduced labor for trouble shooting after an energy management system is installed. 
</a:t>
          </a:r>
          <a:r>
            <a:rPr lang="en-US" cap="none" sz="1000" b="1" i="0" u="none" baseline="0">
              <a:latin typeface="Arial"/>
              <a:ea typeface="Arial"/>
              <a:cs typeface="Arial"/>
            </a:rPr>
            <a:t>Analysis term</a:t>
          </a:r>
          <a:r>
            <a:rPr lang="en-US" cap="none" sz="1000" b="0" i="0" u="none" baseline="0">
              <a:latin typeface="Arial"/>
              <a:ea typeface="Arial"/>
              <a:cs typeface="Arial"/>
            </a:rPr>
            <a:t> – The analysis period, in years, used to calculate the investment’s internal rate of return and net present value. The calculator defaults to 10 years, which assumes your investment has a long benefit stream.
</a:t>
          </a:r>
          <a:r>
            <a:rPr lang="en-US" cap="none" sz="1000" b="1" i="0" u="none" baseline="0">
              <a:latin typeface="Arial"/>
              <a:ea typeface="Arial"/>
              <a:cs typeface="Arial"/>
            </a:rPr>
            <a:t>Annual savings</a:t>
          </a:r>
          <a:r>
            <a:rPr lang="en-US" cap="none" sz="1000" b="0" i="0" u="none" baseline="0">
              <a:latin typeface="Arial"/>
              <a:ea typeface="Arial"/>
              <a:cs typeface="Arial"/>
            </a:rPr>
            <a:t> – The anticipated annual utility savings expected from the reduced energy consumption associated with each energy efficiency measure. This value may also take into account any projected annual reduction in demand charges. 
</a:t>
          </a:r>
          <a:r>
            <a:rPr lang="en-US" cap="none" sz="1000" b="1" i="0" u="none" baseline="0">
              <a:latin typeface="Arial"/>
              <a:ea typeface="Arial"/>
              <a:cs typeface="Arial"/>
            </a:rPr>
            <a:t>Annual utility bill</a:t>
          </a:r>
          <a:r>
            <a:rPr lang="en-US" cap="none" sz="1000" b="0" i="0" u="none" baseline="0">
              <a:latin typeface="Arial"/>
              <a:ea typeface="Arial"/>
              <a:cs typeface="Arial"/>
            </a:rPr>
            <a:t> – Total annual expenditures for electricity, natural gas, chilled water, and steam (as applicable) for the building.
</a:t>
          </a:r>
          <a:r>
            <a:rPr lang="en-US" cap="none" sz="1000" b="1" i="0" u="none" baseline="0">
              <a:latin typeface="Arial"/>
              <a:ea typeface="Arial"/>
              <a:cs typeface="Arial"/>
            </a:rPr>
            <a:t>Capitalization rate</a:t>
          </a:r>
          <a:r>
            <a:rPr lang="en-US" cap="none" sz="1000" b="0" i="0" u="none" baseline="0">
              <a:latin typeface="Arial"/>
              <a:ea typeface="Arial"/>
              <a:cs typeface="Arial"/>
            </a:rPr>
            <a:t> – The anticipated rate of return on an investment. The capitalization rate is set by the market and fluctuates based on market dynamics. Mathematically, the capitalization rate equals the net operating income for a building divided by its asset price or sales value, expressed as a percentage. The calculator defaults to 6%, but the user can enter any value greater than 0.
</a:t>
          </a:r>
          <a:r>
            <a:rPr lang="en-US" cap="none" sz="1000" b="1" i="0" u="none" baseline="0">
              <a:latin typeface="Arial"/>
              <a:ea typeface="Arial"/>
              <a:cs typeface="Arial"/>
            </a:rPr>
            <a:t>Discount rate</a:t>
          </a:r>
          <a:r>
            <a:rPr lang="en-US" cap="none" sz="1000" b="0" i="0" u="none" baseline="0">
              <a:latin typeface="Arial"/>
              <a:ea typeface="Arial"/>
              <a:cs typeface="Arial"/>
            </a:rPr>
            <a:t> – Percentage rate that captures the user’s “opportunity costs” or alternative returns on investment. It is used to calculate the current value of a stream of future payments – i.e., energy savings. The calculator defaults to 8%, but the user can enter any value greater than 0.
</a:t>
          </a:r>
          <a:r>
            <a:rPr lang="en-US" cap="none" sz="1000" b="1" i="0" u="none" baseline="0">
              <a:latin typeface="Arial"/>
              <a:ea typeface="Arial"/>
              <a:cs typeface="Arial"/>
            </a:rPr>
            <a:t>Energy efficiency measure</a:t>
          </a:r>
          <a:r>
            <a:rPr lang="en-US" cap="none" sz="1000" b="0" i="0" u="none" baseline="0">
              <a:latin typeface="Arial"/>
              <a:ea typeface="Arial"/>
              <a:cs typeface="Arial"/>
            </a:rPr>
            <a:t> – The name (enter up to five names) for the energy efficiency measure(s) to be evaluated.  The measures collectively are referred to as the energy project on the financial analysis tab.
</a:t>
          </a:r>
          <a:r>
            <a:rPr lang="en-US" cap="none" sz="1000" b="1" i="0" u="none" baseline="0">
              <a:latin typeface="Arial"/>
              <a:ea typeface="Arial"/>
              <a:cs typeface="Arial"/>
            </a:rPr>
            <a:t>Energy efficiency measure cost</a:t>
          </a:r>
          <a:r>
            <a:rPr lang="en-US" cap="none" sz="1000" b="0" i="0" u="none" baseline="0">
              <a:latin typeface="Arial"/>
              <a:ea typeface="Arial"/>
              <a:cs typeface="Arial"/>
            </a:rPr>
            <a:t> – The anticipated cost of the energy efficiency measure, including design, planning, labor, and equipment, which may be derived from bids from contractors or vendors.
</a:t>
          </a:r>
          <a:r>
            <a:rPr lang="en-US" cap="none" sz="1000" b="1" i="0" u="none" baseline="0">
              <a:latin typeface="Arial"/>
              <a:ea typeface="Arial"/>
              <a:cs typeface="Arial"/>
            </a:rPr>
            <a:t>ENERGY STAR rating</a:t>
          </a:r>
          <a:r>
            <a:rPr lang="en-US" cap="none" sz="1000" b="0" i="0" u="none" baseline="0">
              <a:latin typeface="Arial"/>
              <a:ea typeface="Arial"/>
              <a:cs typeface="Arial"/>
            </a:rPr>
            <a:t> – The building’s ENERGY STAR rating using the EPA’s national energy performance rating system. If the building does not have an ENERGY STAR rating, go to https://www.energystar.gov/benchmark to rate the energy performance of the property.
</a:t>
          </a:r>
          <a:r>
            <a:rPr lang="en-US" cap="none" sz="1000" b="1" i="0" u="none" baseline="0">
              <a:latin typeface="Arial"/>
              <a:ea typeface="Arial"/>
              <a:cs typeface="Arial"/>
            </a:rPr>
            <a:t>Interest rate</a:t>
          </a:r>
          <a:r>
            <a:rPr lang="en-US" cap="none" sz="1000" b="0" i="0" u="none" baseline="0">
              <a:latin typeface="Arial"/>
              <a:ea typeface="Arial"/>
              <a:cs typeface="Arial"/>
            </a:rPr>
            <a:t> – An average percentage rate that a company would pay to raise money through loans or bonds. The Calculator defaults to 8%, If no value is entered, the calculator assumes that the investment is financed internally. 
</a:t>
          </a:r>
          <a:r>
            <a:rPr lang="en-US" cap="none" sz="1000" b="1" i="0" u="none" baseline="0">
              <a:latin typeface="Arial"/>
              <a:ea typeface="Arial"/>
              <a:cs typeface="Arial"/>
            </a:rPr>
            <a:t>Internal rate of return (IRR)</a:t>
          </a:r>
          <a:r>
            <a:rPr lang="en-US" cap="none" sz="1000" b="0" i="0" u="none" baseline="0">
              <a:latin typeface="Arial"/>
              <a:ea typeface="Arial"/>
              <a:cs typeface="Arial"/>
            </a:rPr>
            <a:t> – The interest rate at which the present value of the project savings equals the present value of the project costs. Generally, it is suggested that proposed investments where the IRR is greater than the capitalization rate are worth pursuing.
</a:t>
          </a:r>
          <a:r>
            <a:rPr lang="en-US" cap="none" sz="1000" b="1" i="0" u="none" baseline="0">
              <a:latin typeface="Arial"/>
              <a:ea typeface="Arial"/>
              <a:cs typeface="Arial"/>
            </a:rPr>
            <a:t>Loan period</a:t>
          </a:r>
          <a:r>
            <a:rPr lang="en-US" cap="none" sz="1000" b="0" i="0" u="none" baseline="0">
              <a:latin typeface="Arial"/>
              <a:ea typeface="Arial"/>
              <a:cs typeface="Arial"/>
            </a:rPr>
            <a:t> – The period, in years, used to calculate the costs associated with an externally financed investment.
</a:t>
          </a:r>
          <a:r>
            <a:rPr lang="en-US" cap="none" sz="1000" b="1" i="0" u="none" baseline="0">
              <a:latin typeface="Arial"/>
              <a:ea typeface="Arial"/>
              <a:cs typeface="Arial"/>
            </a:rPr>
            <a:t>Net investment cost</a:t>
          </a:r>
          <a:r>
            <a:rPr lang="en-US" cap="none" sz="1000" b="0" i="0" u="none" baseline="0">
              <a:latin typeface="Arial"/>
              <a:ea typeface="Arial"/>
              <a:cs typeface="Arial"/>
            </a:rPr>
            <a:t> – The sum of the project costs minus any rebates or incentives received for the project(s).
</a:t>
          </a:r>
          <a:r>
            <a:rPr lang="en-US" cap="none" sz="1000" b="1" i="0" u="none" baseline="0">
              <a:latin typeface="Arial"/>
              <a:ea typeface="Arial"/>
              <a:cs typeface="Arial"/>
            </a:rPr>
            <a:t>Net operating expense reduction</a:t>
          </a:r>
          <a:r>
            <a:rPr lang="en-US" cap="none" sz="1000" b="0" i="0" u="none" baseline="0">
              <a:latin typeface="Arial"/>
              <a:ea typeface="Arial"/>
              <a:cs typeface="Arial"/>
            </a:rPr>
            <a:t> – is the annual savings from the energy efficiency measures minus any annual loan payment.
</a:t>
          </a:r>
          <a:r>
            <a:rPr lang="en-US" cap="none" sz="1000" b="1" i="0" u="none" baseline="0">
              <a:latin typeface="Arial"/>
              <a:ea typeface="Arial"/>
              <a:cs typeface="Arial"/>
            </a:rPr>
            <a:t>Net present value (NPV)</a:t>
          </a:r>
          <a:r>
            <a:rPr lang="en-US" cap="none" sz="1000" b="0" i="0" u="none" baseline="0">
              <a:latin typeface="Arial"/>
              <a:ea typeface="Arial"/>
              <a:cs typeface="Arial"/>
            </a:rPr>
            <a:t> – Present value (PV) of annual, after-tax the project savings minus the net investment cost. Generally, it is suggested that proposed investments with an NPV greater than 0 are worth pursuing.
</a:t>
          </a:r>
          <a:r>
            <a:rPr lang="en-US" cap="none" sz="1000" b="1" i="0" u="none" baseline="0">
              <a:latin typeface="Arial"/>
              <a:ea typeface="Arial"/>
              <a:cs typeface="Arial"/>
            </a:rPr>
            <a:t>Number of loan payments per year</a:t>
          </a:r>
          <a:r>
            <a:rPr lang="en-US" cap="none" sz="1000" b="0" i="0" u="none" baseline="0">
              <a:latin typeface="Arial"/>
              <a:ea typeface="Arial"/>
              <a:cs typeface="Arial"/>
            </a:rPr>
            <a:t> – The number of payments per year for the loan. The calculator defaults to 12 payments per year.
</a:t>
          </a:r>
          <a:r>
            <a:rPr lang="en-US" cap="none" sz="1000" b="1" i="0" u="none" baseline="0">
              <a:latin typeface="Arial"/>
              <a:ea typeface="Arial"/>
              <a:cs typeface="Arial"/>
            </a:rPr>
            <a:t>Potential impact on net operating income</a:t>
          </a:r>
          <a:r>
            <a:rPr lang="en-US" cap="none" sz="1000" b="0" i="0" u="none" baseline="0">
              <a:latin typeface="Arial"/>
              <a:ea typeface="Arial"/>
              <a:cs typeface="Arial"/>
            </a:rPr>
            <a:t> – Assuming that all energy project savings flow through to the bottom line, annual net operating income will increase by a value equal to the total annual savings of the energy project.
</a:t>
          </a:r>
          <a:r>
            <a:rPr lang="en-US" cap="none" sz="1000" b="1" i="0" u="none" baseline="0">
              <a:latin typeface="Arial"/>
              <a:ea typeface="Arial"/>
              <a:cs typeface="Arial"/>
            </a:rPr>
            <a:t>Potential impact on asset value</a:t>
          </a:r>
          <a:r>
            <a:rPr lang="en-US" cap="none" sz="1000" b="0" i="0" u="none" baseline="0">
              <a:latin typeface="Arial"/>
              <a:ea typeface="Arial"/>
              <a:cs typeface="Arial"/>
            </a:rPr>
            <a:t> – Using the income approach to value, the increase in annual net operating income divided by the capitalization rate will equal the increase in the building’s value (that could potentially be realized at the time of sale).
</a:t>
          </a:r>
          <a:r>
            <a:rPr lang="en-US" cap="none" sz="1000" b="1" i="0" u="none" baseline="0">
              <a:latin typeface="Arial"/>
              <a:ea typeface="Arial"/>
              <a:cs typeface="Arial"/>
            </a:rPr>
            <a:t>Rebates</a:t>
          </a:r>
          <a:r>
            <a:rPr lang="en-US" cap="none" sz="1000" b="0" i="0" u="none" baseline="0">
              <a:latin typeface="Arial"/>
              <a:ea typeface="Arial"/>
              <a:cs typeface="Arial"/>
            </a:rPr>
            <a:t> – The sum of any applicable rebates or other financial incentives received from a local utility for the purchase or installation of the energy project(s). 
</a:t>
          </a:r>
          <a:r>
            <a:rPr lang="en-US" cap="none" sz="1000" b="1" i="0" u="none" baseline="0">
              <a:latin typeface="Arial"/>
              <a:ea typeface="Arial"/>
              <a:cs typeface="Arial"/>
            </a:rPr>
            <a:t>Return on investment (ROI)</a:t>
          </a:r>
          <a:r>
            <a:rPr lang="en-US" cap="none" sz="1000" b="0" i="0" u="none" baseline="0">
              <a:latin typeface="Arial"/>
              <a:ea typeface="Arial"/>
              <a:cs typeface="Arial"/>
            </a:rPr>
            <a:t> – The annual rate of interest earned on an investment. In the case of energy efficiency improvements, this would equal total annual savings (i.e., utility costs, labor, supplies, O&amp;M) divided by net investment cost, expressed as a percentage. Generally, it is suggested that proposed investments where the ROI is greater than the capitalization rate are worth pursuing.
</a:t>
          </a:r>
          <a:r>
            <a:rPr lang="en-US" cap="none" sz="1000" b="1" i="0" u="none" baseline="0">
              <a:latin typeface="Arial"/>
              <a:ea typeface="Arial"/>
              <a:cs typeface="Arial"/>
            </a:rPr>
            <a:t>Simple payback period (SPP)</a:t>
          </a:r>
          <a:r>
            <a:rPr lang="en-US" cap="none" sz="1000" b="0" i="0" u="none" baseline="0">
              <a:latin typeface="Arial"/>
              <a:ea typeface="Arial"/>
              <a:cs typeface="Arial"/>
            </a:rPr>
            <a:t> – The time required (in years) to recover the cost of a capital investment. In the case of energy efficiency improvements, SPP is calculated by dividing the net investment cost by the total annual savings (i.e., energy project savings plus additional labor and supply savings). Generally, the shorter the payback period, the faster the return on the investment. 
</a:t>
          </a:r>
          <a:r>
            <a:rPr lang="en-US" cap="none" sz="1000" b="1" i="0" u="none" baseline="0">
              <a:latin typeface="Arial"/>
              <a:ea typeface="Arial"/>
              <a:cs typeface="Arial"/>
            </a:rPr>
            <a:t>Square footage</a:t>
          </a:r>
          <a:r>
            <a:rPr lang="en-US" cap="none" sz="1000" b="0" i="0" u="none" baseline="0">
              <a:latin typeface="Arial"/>
              <a:ea typeface="Arial"/>
              <a:cs typeface="Arial"/>
            </a:rPr>
            <a:t> – The total area of the building floorspace, whether occupied or unoccupied. Include all storage areas, stairwells, elevator shaft floors, 
etc., in your calculation.
</a:t>
          </a:r>
          <a:r>
            <a:rPr lang="en-US" cap="none" sz="1000" b="1" i="0" u="none" baseline="0">
              <a:latin typeface="Arial"/>
              <a:ea typeface="Arial"/>
              <a:cs typeface="Arial"/>
            </a:rPr>
            <a:t/>
          </a:r>
        </a:p>
      </xdr:txBody>
    </xdr:sp>
    <xdr:clientData/>
  </xdr:twoCellAnchor>
  <xdr:twoCellAnchor>
    <xdr:from>
      <xdr:col>0</xdr:col>
      <xdr:colOff>438150</xdr:colOff>
      <xdr:row>1</xdr:row>
      <xdr:rowOff>85725</xdr:rowOff>
    </xdr:from>
    <xdr:to>
      <xdr:col>2</xdr:col>
      <xdr:colOff>133350</xdr:colOff>
      <xdr:row>3</xdr:row>
      <xdr:rowOff>66675</xdr:rowOff>
    </xdr:to>
    <xdr:sp macro="[0]!goInputPage">
      <xdr:nvSpPr>
        <xdr:cNvPr id="2" name="AutoShape 2"/>
        <xdr:cNvSpPr>
          <a:spLocks/>
        </xdr:cNvSpPr>
      </xdr:nvSpPr>
      <xdr:spPr>
        <a:xfrm>
          <a:off x="438150" y="247650"/>
          <a:ext cx="914400" cy="3048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Back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11</xdr:row>
      <xdr:rowOff>0</xdr:rowOff>
    </xdr:from>
    <xdr:to>
      <xdr:col>5</xdr:col>
      <xdr:colOff>390525</xdr:colOff>
      <xdr:row>27</xdr:row>
      <xdr:rowOff>0</xdr:rowOff>
    </xdr:to>
    <xdr:sp>
      <xdr:nvSpPr>
        <xdr:cNvPr id="1" name="Rectangle 15"/>
        <xdr:cNvSpPr>
          <a:spLocks/>
        </xdr:cNvSpPr>
      </xdr:nvSpPr>
      <xdr:spPr>
        <a:xfrm>
          <a:off x="2105025" y="5810250"/>
          <a:ext cx="6143625" cy="4467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3</xdr:row>
      <xdr:rowOff>0</xdr:rowOff>
    </xdr:from>
    <xdr:to>
      <xdr:col>12</xdr:col>
      <xdr:colOff>971550</xdr:colOff>
      <xdr:row>3</xdr:row>
      <xdr:rowOff>333375</xdr:rowOff>
    </xdr:to>
    <xdr:sp macro="[0]!printFile">
      <xdr:nvSpPr>
        <xdr:cNvPr id="2" name="AutoShape 1"/>
        <xdr:cNvSpPr>
          <a:spLocks/>
        </xdr:cNvSpPr>
      </xdr:nvSpPr>
      <xdr:spPr>
        <a:xfrm>
          <a:off x="13706475" y="1381125"/>
          <a:ext cx="1438275" cy="333375"/>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Print</a:t>
          </a:r>
        </a:p>
      </xdr:txBody>
    </xdr:sp>
    <xdr:clientData/>
  </xdr:twoCellAnchor>
  <xdr:twoCellAnchor editAs="oneCell">
    <xdr:from>
      <xdr:col>1</xdr:col>
      <xdr:colOff>9525</xdr:colOff>
      <xdr:row>1</xdr:row>
      <xdr:rowOff>9525</xdr:rowOff>
    </xdr:from>
    <xdr:to>
      <xdr:col>2</xdr:col>
      <xdr:colOff>638175</xdr:colOff>
      <xdr:row>3</xdr:row>
      <xdr:rowOff>447675</xdr:rowOff>
    </xdr:to>
    <xdr:pic>
      <xdr:nvPicPr>
        <xdr:cNvPr id="3" name="Picture 11"/>
        <xdr:cNvPicPr preferRelativeResize="1">
          <a:picLocks noChangeAspect="1"/>
        </xdr:cNvPicPr>
      </xdr:nvPicPr>
      <xdr:blipFill>
        <a:blip r:embed="rId1"/>
        <a:stretch>
          <a:fillRect/>
        </a:stretch>
      </xdr:blipFill>
      <xdr:spPr>
        <a:xfrm>
          <a:off x="1333500" y="161925"/>
          <a:ext cx="1704975" cy="1666875"/>
        </a:xfrm>
        <a:prstGeom prst="rect">
          <a:avLst/>
        </a:prstGeom>
        <a:noFill/>
        <a:ln w="1" cmpd="sng">
          <a:noFill/>
        </a:ln>
      </xdr:spPr>
    </xdr:pic>
    <xdr:clientData/>
  </xdr:twoCellAnchor>
  <xdr:twoCellAnchor>
    <xdr:from>
      <xdr:col>5</xdr:col>
      <xdr:colOff>1343025</xdr:colOff>
      <xdr:row>4</xdr:row>
      <xdr:rowOff>1638300</xdr:rowOff>
    </xdr:from>
    <xdr:to>
      <xdr:col>11</xdr:col>
      <xdr:colOff>457200</xdr:colOff>
      <xdr:row>13</xdr:row>
      <xdr:rowOff>285750</xdr:rowOff>
    </xdr:to>
    <xdr:sp>
      <xdr:nvSpPr>
        <xdr:cNvPr id="4" name="Rectangle 17"/>
        <xdr:cNvSpPr>
          <a:spLocks/>
        </xdr:cNvSpPr>
      </xdr:nvSpPr>
      <xdr:spPr>
        <a:xfrm>
          <a:off x="9201150" y="3486150"/>
          <a:ext cx="4819650" cy="3124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4</xdr:row>
      <xdr:rowOff>1647825</xdr:rowOff>
    </xdr:from>
    <xdr:to>
      <xdr:col>5</xdr:col>
      <xdr:colOff>390525</xdr:colOff>
      <xdr:row>9</xdr:row>
      <xdr:rowOff>257175</xdr:rowOff>
    </xdr:to>
    <xdr:sp>
      <xdr:nvSpPr>
        <xdr:cNvPr id="5" name="Rectangle 16"/>
        <xdr:cNvSpPr>
          <a:spLocks/>
        </xdr:cNvSpPr>
      </xdr:nvSpPr>
      <xdr:spPr>
        <a:xfrm>
          <a:off x="2105025" y="3495675"/>
          <a:ext cx="6143625" cy="1857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142875</xdr:colOff>
      <xdr:row>2</xdr:row>
      <xdr:rowOff>76200</xdr:rowOff>
    </xdr:from>
    <xdr:to>
      <xdr:col>12</xdr:col>
      <xdr:colOff>971550</xdr:colOff>
      <xdr:row>2</xdr:row>
      <xdr:rowOff>438150</xdr:rowOff>
    </xdr:to>
    <xdr:sp macro="[0]!definitions1">
      <xdr:nvSpPr>
        <xdr:cNvPr id="6" name="AutoShape 21"/>
        <xdr:cNvSpPr>
          <a:spLocks/>
        </xdr:cNvSpPr>
      </xdr:nvSpPr>
      <xdr:spPr>
        <a:xfrm>
          <a:off x="13706475" y="895350"/>
          <a:ext cx="1438275" cy="36195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Glossary</a:t>
          </a:r>
        </a:p>
      </xdr:txBody>
    </xdr:sp>
    <xdr:clientData/>
  </xdr:twoCellAnchor>
  <xdr:oneCellAnchor>
    <xdr:from>
      <xdr:col>1</xdr:col>
      <xdr:colOff>333375</xdr:colOff>
      <xdr:row>4</xdr:row>
      <xdr:rowOff>171450</xdr:rowOff>
    </xdr:from>
    <xdr:ext cx="13144500" cy="1276350"/>
    <xdr:sp>
      <xdr:nvSpPr>
        <xdr:cNvPr id="7" name="TextBox 22"/>
        <xdr:cNvSpPr txBox="1">
          <a:spLocks noChangeArrowheads="1"/>
        </xdr:cNvSpPr>
      </xdr:nvSpPr>
      <xdr:spPr>
        <a:xfrm>
          <a:off x="1657350" y="2019300"/>
          <a:ext cx="13144500" cy="1276350"/>
        </a:xfrm>
        <a:prstGeom prst="rect">
          <a:avLst/>
        </a:prstGeom>
        <a:noFill/>
        <a:ln w="127000" cmpd="tri">
          <a:noFill/>
        </a:ln>
      </xdr:spPr>
      <xdr:txBody>
        <a:bodyPr vertOverflow="clip" wrap="square" anchor="ctr"/>
        <a:p>
          <a:pPr algn="l">
            <a:defRPr/>
          </a:pPr>
          <a:r>
            <a:rPr lang="en-US" cap="none" sz="1550" b="1" i="0" u="none" baseline="0">
              <a:latin typeface="Arial"/>
              <a:ea typeface="Arial"/>
              <a:cs typeface="Arial"/>
            </a:rPr>
            <a:t>The Building Upgrade Value Calculator allows practitioners to analyze the financial value of capital investments in energy efficiency measures in commercial real estate.  Enter the inputs below and select the "Calculate" button to determine the investment’s financial and energy benefits. This tool presents the results in two ways: a printable report that summarizes the financial and energy results, and a letter that you can modify and use to make a compelling business case to fund the investment.</a:t>
          </a:r>
        </a:p>
      </xdr:txBody>
    </xdr:sp>
    <xdr:clientData/>
  </xdr:oneCellAnchor>
  <xdr:twoCellAnchor>
    <xdr:from>
      <xdr:col>11</xdr:col>
      <xdr:colOff>142875</xdr:colOff>
      <xdr:row>1</xdr:row>
      <xdr:rowOff>133350</xdr:rowOff>
    </xdr:from>
    <xdr:to>
      <xdr:col>12</xdr:col>
      <xdr:colOff>962025</xdr:colOff>
      <xdr:row>1</xdr:row>
      <xdr:rowOff>638175</xdr:rowOff>
    </xdr:to>
    <xdr:sp macro="[0]!sampleData">
      <xdr:nvSpPr>
        <xdr:cNvPr id="8" name="AutoShape 24"/>
        <xdr:cNvSpPr>
          <a:spLocks/>
        </xdr:cNvSpPr>
      </xdr:nvSpPr>
      <xdr:spPr>
        <a:xfrm>
          <a:off x="13706475" y="285750"/>
          <a:ext cx="1428750" cy="504825"/>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Use Sample Data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1133475</xdr:colOff>
      <xdr:row>1</xdr:row>
      <xdr:rowOff>114300</xdr:rowOff>
    </xdr:from>
    <xdr:to>
      <xdr:col>11</xdr:col>
      <xdr:colOff>28575</xdr:colOff>
      <xdr:row>1</xdr:row>
      <xdr:rowOff>552450</xdr:rowOff>
    </xdr:to>
    <xdr:sp macro="[0]!mainInputPage">
      <xdr:nvSpPr>
        <xdr:cNvPr id="1" name="AutoShape 1"/>
        <xdr:cNvSpPr>
          <a:spLocks/>
        </xdr:cNvSpPr>
      </xdr:nvSpPr>
      <xdr:spPr>
        <a:xfrm>
          <a:off x="11811000" y="371475"/>
          <a:ext cx="1438275" cy="43815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Back </a:t>
          </a:r>
        </a:p>
      </xdr:txBody>
    </xdr:sp>
    <xdr:clientData/>
  </xdr:twoCellAnchor>
  <xdr:twoCellAnchor editAs="oneCell">
    <xdr:from>
      <xdr:col>1</xdr:col>
      <xdr:colOff>19050</xdr:colOff>
      <xdr:row>1</xdr:row>
      <xdr:rowOff>19050</xdr:rowOff>
    </xdr:from>
    <xdr:to>
      <xdr:col>3</xdr:col>
      <xdr:colOff>133350</xdr:colOff>
      <xdr:row>2</xdr:row>
      <xdr:rowOff>514350</xdr:rowOff>
    </xdr:to>
    <xdr:pic>
      <xdr:nvPicPr>
        <xdr:cNvPr id="2" name="Picture 2"/>
        <xdr:cNvPicPr preferRelativeResize="1">
          <a:picLocks noChangeAspect="1"/>
        </xdr:cNvPicPr>
      </xdr:nvPicPr>
      <xdr:blipFill>
        <a:blip r:embed="rId1"/>
        <a:stretch>
          <a:fillRect/>
        </a:stretch>
      </xdr:blipFill>
      <xdr:spPr>
        <a:xfrm>
          <a:off x="628650" y="276225"/>
          <a:ext cx="1666875" cy="1590675"/>
        </a:xfrm>
        <a:prstGeom prst="rect">
          <a:avLst/>
        </a:prstGeom>
        <a:noFill/>
        <a:ln w="1" cmpd="sng">
          <a:noFill/>
        </a:ln>
      </xdr:spPr>
    </xdr:pic>
    <xdr:clientData/>
  </xdr:twoCellAnchor>
  <xdr:twoCellAnchor>
    <xdr:from>
      <xdr:col>9</xdr:col>
      <xdr:colOff>1133475</xdr:colOff>
      <xdr:row>2</xdr:row>
      <xdr:rowOff>19050</xdr:rowOff>
    </xdr:from>
    <xdr:to>
      <xdr:col>11</xdr:col>
      <xdr:colOff>28575</xdr:colOff>
      <xdr:row>2</xdr:row>
      <xdr:rowOff>438150</xdr:rowOff>
    </xdr:to>
    <xdr:sp macro="[0]!CustomPrinting">
      <xdr:nvSpPr>
        <xdr:cNvPr id="3" name="AutoShape 10"/>
        <xdr:cNvSpPr>
          <a:spLocks/>
        </xdr:cNvSpPr>
      </xdr:nvSpPr>
      <xdr:spPr>
        <a:xfrm>
          <a:off x="11811000" y="1371600"/>
          <a:ext cx="1438275" cy="4191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Print</a:t>
          </a:r>
        </a:p>
      </xdr:txBody>
    </xdr:sp>
    <xdr:clientData/>
  </xdr:twoCellAnchor>
  <xdr:twoCellAnchor>
    <xdr:from>
      <xdr:col>9</xdr:col>
      <xdr:colOff>1133475</xdr:colOff>
      <xdr:row>1</xdr:row>
      <xdr:rowOff>619125</xdr:rowOff>
    </xdr:from>
    <xdr:to>
      <xdr:col>11</xdr:col>
      <xdr:colOff>28575</xdr:colOff>
      <xdr:row>1</xdr:row>
      <xdr:rowOff>1038225</xdr:rowOff>
    </xdr:to>
    <xdr:sp macro="[0]!definitions2">
      <xdr:nvSpPr>
        <xdr:cNvPr id="4" name="AutoShape 11"/>
        <xdr:cNvSpPr>
          <a:spLocks/>
        </xdr:cNvSpPr>
      </xdr:nvSpPr>
      <xdr:spPr>
        <a:xfrm>
          <a:off x="11811000" y="876300"/>
          <a:ext cx="1438275" cy="419100"/>
        </a:xfrm>
        <a:prstGeom prst="flowChartAlternateProcess">
          <a:avLst/>
        </a:prstGeom>
        <a:solidFill>
          <a:srgbClr val="000080"/>
        </a:solidFill>
        <a:ln w="6350" cmpd="sng">
          <a:solidFill>
            <a:srgbClr val="000000"/>
          </a:solidFill>
          <a:headEnd type="none"/>
          <a:tailEnd type="none"/>
        </a:ln>
      </xdr:spPr>
      <xdr:txBody>
        <a:bodyPr vertOverflow="clip" wrap="square" anchor="ctr"/>
        <a:p>
          <a:pPr algn="ctr">
            <a:defRPr/>
          </a:pPr>
          <a:r>
            <a:rPr lang="en-US" cap="none" sz="1400" b="1" i="0" u="none" baseline="0">
              <a:solidFill>
                <a:srgbClr val="FFFFFF"/>
              </a:solidFill>
              <a:latin typeface="Arial"/>
              <a:ea typeface="Arial"/>
              <a:cs typeface="Arial"/>
            </a:rPr>
            <a:t>Glossary</a:t>
          </a:r>
        </a:p>
      </xdr:txBody>
    </xdr:sp>
    <xdr:clientData/>
  </xdr:twoCellAnchor>
  <xdr:twoCellAnchor>
    <xdr:from>
      <xdr:col>1</xdr:col>
      <xdr:colOff>438150</xdr:colOff>
      <xdr:row>7</xdr:row>
      <xdr:rowOff>95250</xdr:rowOff>
    </xdr:from>
    <xdr:to>
      <xdr:col>6</xdr:col>
      <xdr:colOff>238125</xdr:colOff>
      <xdr:row>16</xdr:row>
      <xdr:rowOff>219075</xdr:rowOff>
    </xdr:to>
    <xdr:sp>
      <xdr:nvSpPr>
        <xdr:cNvPr id="5" name="Rectangle 12"/>
        <xdr:cNvSpPr>
          <a:spLocks/>
        </xdr:cNvSpPr>
      </xdr:nvSpPr>
      <xdr:spPr>
        <a:xfrm>
          <a:off x="1047750" y="4648200"/>
          <a:ext cx="5705475" cy="3057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438150</xdr:colOff>
      <xdr:row>17</xdr:row>
      <xdr:rowOff>114300</xdr:rowOff>
    </xdr:from>
    <xdr:to>
      <xdr:col>11</xdr:col>
      <xdr:colOff>0</xdr:colOff>
      <xdr:row>23</xdr:row>
      <xdr:rowOff>0</xdr:rowOff>
    </xdr:to>
    <xdr:sp>
      <xdr:nvSpPr>
        <xdr:cNvPr id="6" name="Rectangle 13"/>
        <xdr:cNvSpPr>
          <a:spLocks/>
        </xdr:cNvSpPr>
      </xdr:nvSpPr>
      <xdr:spPr>
        <a:xfrm>
          <a:off x="1047750" y="7886700"/>
          <a:ext cx="12172950" cy="2114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23</xdr:row>
      <xdr:rowOff>209550</xdr:rowOff>
    </xdr:from>
    <xdr:to>
      <xdr:col>11</xdr:col>
      <xdr:colOff>0</xdr:colOff>
      <xdr:row>26</xdr:row>
      <xdr:rowOff>0</xdr:rowOff>
    </xdr:to>
    <xdr:sp>
      <xdr:nvSpPr>
        <xdr:cNvPr id="7" name="Rectangle 14"/>
        <xdr:cNvSpPr>
          <a:spLocks/>
        </xdr:cNvSpPr>
      </xdr:nvSpPr>
      <xdr:spPr>
        <a:xfrm>
          <a:off x="1057275" y="10210800"/>
          <a:ext cx="12163425" cy="2143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62</xdr:row>
      <xdr:rowOff>209550</xdr:rowOff>
    </xdr:from>
    <xdr:to>
      <xdr:col>11</xdr:col>
      <xdr:colOff>0</xdr:colOff>
      <xdr:row>187</xdr:row>
      <xdr:rowOff>76200</xdr:rowOff>
    </xdr:to>
    <xdr:sp>
      <xdr:nvSpPr>
        <xdr:cNvPr id="8" name="Rectangle 15"/>
        <xdr:cNvSpPr>
          <a:spLocks/>
        </xdr:cNvSpPr>
      </xdr:nvSpPr>
      <xdr:spPr>
        <a:xfrm>
          <a:off x="1076325" y="13515975"/>
          <a:ext cx="12144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619125</xdr:colOff>
      <xdr:row>1</xdr:row>
      <xdr:rowOff>428625</xdr:rowOff>
    </xdr:to>
    <xdr:pic>
      <xdr:nvPicPr>
        <xdr:cNvPr id="1" name="Picture 5"/>
        <xdr:cNvPicPr preferRelativeResize="1">
          <a:picLocks noChangeAspect="1"/>
        </xdr:cNvPicPr>
      </xdr:nvPicPr>
      <xdr:blipFill>
        <a:blip r:embed="rId1"/>
        <a:stretch>
          <a:fillRect/>
        </a:stretch>
      </xdr:blipFill>
      <xdr:spPr>
        <a:xfrm>
          <a:off x="19050" y="0"/>
          <a:ext cx="1047750" cy="10001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600075</xdr:colOff>
      <xdr:row>1</xdr:row>
      <xdr:rowOff>428625</xdr:rowOff>
    </xdr:to>
    <xdr:pic>
      <xdr:nvPicPr>
        <xdr:cNvPr id="1" name="Picture 9"/>
        <xdr:cNvPicPr preferRelativeResize="1">
          <a:picLocks noChangeAspect="1"/>
        </xdr:cNvPicPr>
      </xdr:nvPicPr>
      <xdr:blipFill>
        <a:blip r:embed="rId1"/>
        <a:stretch>
          <a:fillRect/>
        </a:stretch>
      </xdr:blipFill>
      <xdr:spPr>
        <a:xfrm>
          <a:off x="0" y="0"/>
          <a:ext cx="1047750" cy="1000125"/>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619125</xdr:colOff>
      <xdr:row>1</xdr:row>
      <xdr:rowOff>428625</xdr:rowOff>
    </xdr:to>
    <xdr:pic>
      <xdr:nvPicPr>
        <xdr:cNvPr id="1" name="Picture 1"/>
        <xdr:cNvPicPr preferRelativeResize="1">
          <a:picLocks noChangeAspect="1"/>
        </xdr:cNvPicPr>
      </xdr:nvPicPr>
      <xdr:blipFill>
        <a:blip r:embed="rId1"/>
        <a:stretch>
          <a:fillRect/>
        </a:stretch>
      </xdr:blipFill>
      <xdr:spPr>
        <a:xfrm>
          <a:off x="19050" y="0"/>
          <a:ext cx="1047750" cy="10001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oan%20Amortization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mortization Table"/>
    </sheetNames>
    <sheetDataSet>
      <sheetData sheetId="0">
        <row r="6">
          <cell r="D6">
            <v>355000</v>
          </cell>
        </row>
        <row r="7">
          <cell r="D7">
            <v>0.12</v>
          </cell>
        </row>
        <row r="8">
          <cell r="D8">
            <v>30</v>
          </cell>
        </row>
        <row r="10">
          <cell r="D10">
            <v>38718</v>
          </cell>
        </row>
        <row r="18">
          <cell r="I18">
            <v>354898.42528091447</v>
          </cell>
        </row>
        <row r="19">
          <cell r="I19">
            <v>354795.8348146381</v>
          </cell>
        </row>
        <row r="20">
          <cell r="I20">
            <v>354692.2184436989</v>
          </cell>
        </row>
        <row r="21">
          <cell r="I21">
            <v>354587.56590905035</v>
          </cell>
        </row>
        <row r="22">
          <cell r="I22">
            <v>354481.8668490553</v>
          </cell>
        </row>
        <row r="23">
          <cell r="I23">
            <v>354375.1107984603</v>
          </cell>
        </row>
        <row r="24">
          <cell r="I24">
            <v>354267.28718735935</v>
          </cell>
        </row>
        <row r="25">
          <cell r="I25">
            <v>354158.3853401474</v>
          </cell>
        </row>
        <row r="26">
          <cell r="I26">
            <v>354048.39447446336</v>
          </cell>
        </row>
        <row r="27">
          <cell r="I27">
            <v>353937.30370012246</v>
          </cell>
        </row>
        <row r="28">
          <cell r="I28">
            <v>353825.10201803816</v>
          </cell>
        </row>
        <row r="29">
          <cell r="I29">
            <v>353711.778319133</v>
          </cell>
        </row>
        <row r="30">
          <cell r="I30">
            <v>353597.32138323877</v>
          </cell>
        </row>
        <row r="31">
          <cell r="I31">
            <v>353481.7198779856</v>
          </cell>
        </row>
        <row r="32">
          <cell r="I32">
            <v>353364.9623576799</v>
          </cell>
        </row>
        <row r="33">
          <cell r="I33">
            <v>353247.03726217116</v>
          </cell>
        </row>
        <row r="34">
          <cell r="I34">
            <v>353127.93291570735</v>
          </cell>
        </row>
        <row r="35">
          <cell r="I35">
            <v>353007.6375257789</v>
          </cell>
        </row>
        <row r="36">
          <cell r="I36">
            <v>352886.1391819512</v>
          </cell>
        </row>
        <row r="37">
          <cell r="I37">
            <v>352763.42585468513</v>
          </cell>
        </row>
        <row r="38">
          <cell r="I38">
            <v>352639.48539414647</v>
          </cell>
        </row>
        <row r="39">
          <cell r="I39">
            <v>352514.3055290024</v>
          </cell>
        </row>
        <row r="40">
          <cell r="I40">
            <v>352387.8738652069</v>
          </cell>
        </row>
        <row r="41">
          <cell r="I41">
            <v>352260.1778847734</v>
          </cell>
        </row>
        <row r="42">
          <cell r="I42">
            <v>352131.2049445356</v>
          </cell>
        </row>
        <row r="43">
          <cell r="I43">
            <v>352000.94227489544</v>
          </cell>
        </row>
        <row r="44">
          <cell r="I44">
            <v>351869.37697855884</v>
          </cell>
        </row>
        <row r="45">
          <cell r="I45">
            <v>351736.4960292589</v>
          </cell>
        </row>
        <row r="46">
          <cell r="I46">
            <v>351602.28627046593</v>
          </cell>
        </row>
        <row r="47">
          <cell r="I47">
            <v>351466.73441408505</v>
          </cell>
        </row>
        <row r="48">
          <cell r="I48">
            <v>351329.82703914033</v>
          </cell>
        </row>
        <row r="49">
          <cell r="I49">
            <v>351191.5505904462</v>
          </cell>
        </row>
        <row r="50">
          <cell r="I50">
            <v>351051.89137726516</v>
          </cell>
        </row>
        <row r="51">
          <cell r="I51">
            <v>350910.8355719523</v>
          </cell>
        </row>
        <row r="52">
          <cell r="I52">
            <v>350768.3692085863</v>
          </cell>
        </row>
        <row r="53">
          <cell r="I53">
            <v>350624.4781815866</v>
          </cell>
        </row>
        <row r="54">
          <cell r="I54">
            <v>350479.1482443169</v>
          </cell>
        </row>
        <row r="55">
          <cell r="I55">
            <v>350332.36500767455</v>
          </cell>
        </row>
        <row r="56">
          <cell r="I56">
            <v>350184.1139386658</v>
          </cell>
        </row>
        <row r="57">
          <cell r="I57">
            <v>350034.3803589669</v>
          </cell>
        </row>
        <row r="58">
          <cell r="I58">
            <v>349883.149443471</v>
          </cell>
        </row>
        <row r="59">
          <cell r="I59">
            <v>349730.40621882014</v>
          </cell>
        </row>
        <row r="60">
          <cell r="I60">
            <v>349576.1355619228</v>
          </cell>
        </row>
        <row r="61">
          <cell r="I61">
            <v>349420.3221984565</v>
          </cell>
        </row>
        <row r="62">
          <cell r="I62">
            <v>349262.9507013555</v>
          </cell>
        </row>
        <row r="63">
          <cell r="I63">
            <v>349104.00548928353</v>
          </cell>
        </row>
        <row r="64">
          <cell r="I64">
            <v>348943.47082509083</v>
          </cell>
        </row>
        <row r="65">
          <cell r="I65">
            <v>348781.3308142562</v>
          </cell>
        </row>
        <row r="66">
          <cell r="I66">
            <v>348617.5694033132</v>
          </cell>
        </row>
        <row r="67">
          <cell r="I67">
            <v>348452.1703782608</v>
          </cell>
        </row>
        <row r="68">
          <cell r="I68">
            <v>348285.11736295786</v>
          </cell>
        </row>
        <row r="69">
          <cell r="I69">
            <v>348116.3938175019</v>
          </cell>
        </row>
        <row r="70">
          <cell r="I70">
            <v>347945.9830365914</v>
          </cell>
        </row>
        <row r="71">
          <cell r="I71">
            <v>347773.86814787175</v>
          </cell>
        </row>
        <row r="72">
          <cell r="I72">
            <v>347600.03211026493</v>
          </cell>
        </row>
        <row r="73">
          <cell r="I73">
            <v>347424.457712282</v>
          </cell>
        </row>
        <row r="74">
          <cell r="I74">
            <v>347247.1275703193</v>
          </cell>
        </row>
        <row r="75">
          <cell r="I75">
            <v>347068.0241269369</v>
          </cell>
        </row>
        <row r="76">
          <cell r="I76">
            <v>346887.12964912073</v>
          </cell>
        </row>
        <row r="77">
          <cell r="I77">
            <v>346704.4262265264</v>
          </cell>
        </row>
        <row r="78">
          <cell r="I78">
            <v>346519.8957697061</v>
          </cell>
        </row>
        <row r="79">
          <cell r="I79">
            <v>346333.52000831766</v>
          </cell>
        </row>
        <row r="80">
          <cell r="I80">
            <v>346145.2804893153</v>
          </cell>
        </row>
        <row r="81">
          <cell r="I81">
            <v>345955.1585751229</v>
          </cell>
        </row>
        <row r="82">
          <cell r="I82">
            <v>345763.1354417886</v>
          </cell>
        </row>
        <row r="83">
          <cell r="I83">
            <v>345569.19207712094</v>
          </cell>
        </row>
        <row r="84">
          <cell r="I84">
            <v>345373.3092788066</v>
          </cell>
        </row>
        <row r="85">
          <cell r="I85">
            <v>345175.46765250916</v>
          </cell>
        </row>
        <row r="86">
          <cell r="I86">
            <v>344975.6476099487</v>
          </cell>
        </row>
        <row r="87">
          <cell r="I87">
            <v>344773.82936696266</v>
          </cell>
        </row>
        <row r="88">
          <cell r="I88">
            <v>344569.9929415467</v>
          </cell>
        </row>
        <row r="89">
          <cell r="I89">
            <v>344364.11815187667</v>
          </cell>
        </row>
        <row r="90">
          <cell r="I90">
            <v>344156.18461430987</v>
          </cell>
        </row>
        <row r="91">
          <cell r="I91">
            <v>343946.17174136743</v>
          </cell>
        </row>
        <row r="92">
          <cell r="I92">
            <v>343734.0587396956</v>
          </cell>
        </row>
        <row r="93">
          <cell r="I93">
            <v>343519.824608007</v>
          </cell>
        </row>
        <row r="94">
          <cell r="I94">
            <v>343303.4481350015</v>
          </cell>
        </row>
        <row r="95">
          <cell r="I95">
            <v>343084.907897266</v>
          </cell>
        </row>
        <row r="96">
          <cell r="I96">
            <v>342864.1822571531</v>
          </cell>
        </row>
        <row r="97">
          <cell r="I97">
            <v>342641.2493606391</v>
          </cell>
        </row>
        <row r="98">
          <cell r="I98">
            <v>342416.08713515993</v>
          </cell>
        </row>
        <row r="99">
          <cell r="I99">
            <v>342188.673287426</v>
          </cell>
        </row>
        <row r="100">
          <cell r="I100">
            <v>341958.98530121474</v>
          </cell>
        </row>
        <row r="101">
          <cell r="I101">
            <v>341727.0004351413</v>
          </cell>
        </row>
        <row r="102">
          <cell r="I102">
            <v>341492.6957204072</v>
          </cell>
        </row>
        <row r="103">
          <cell r="I103">
            <v>341256.0479585257</v>
          </cell>
        </row>
        <row r="104">
          <cell r="I104">
            <v>341017.03371902544</v>
          </cell>
        </row>
        <row r="105">
          <cell r="I105">
            <v>340775.6293371302</v>
          </cell>
        </row>
        <row r="106">
          <cell r="I106">
            <v>340531.81091141596</v>
          </cell>
        </row>
        <row r="107">
          <cell r="I107">
            <v>340285.55430144456</v>
          </cell>
        </row>
        <row r="108">
          <cell r="I108">
            <v>340036.83512537344</v>
          </cell>
        </row>
        <row r="109">
          <cell r="I109">
            <v>339785.62875754165</v>
          </cell>
        </row>
        <row r="110">
          <cell r="I110">
            <v>339531.9103260315</v>
          </cell>
        </row>
        <row r="111">
          <cell r="I111">
            <v>339275.65471020626</v>
          </cell>
        </row>
        <row r="112">
          <cell r="I112">
            <v>339016.8365382228</v>
          </cell>
        </row>
        <row r="113">
          <cell r="I113">
            <v>338755.4301845195</v>
          </cell>
        </row>
        <row r="114">
          <cell r="I114">
            <v>338491.40976727917</v>
          </cell>
        </row>
        <row r="115">
          <cell r="I115">
            <v>338224.74914586643</v>
          </cell>
        </row>
        <row r="116">
          <cell r="I116">
            <v>337955.42191823956</v>
          </cell>
        </row>
        <row r="117">
          <cell r="I117">
            <v>337683.40141833643</v>
          </cell>
        </row>
        <row r="118">
          <cell r="I118">
            <v>337408.6607134343</v>
          </cell>
        </row>
        <row r="119">
          <cell r="I119">
            <v>337131.17260148306</v>
          </cell>
        </row>
        <row r="120">
          <cell r="I120">
            <v>336850.90960841236</v>
          </cell>
        </row>
        <row r="121">
          <cell r="I121">
            <v>336567.84398541093</v>
          </cell>
        </row>
        <row r="122">
          <cell r="I122">
            <v>336281.9477061795</v>
          </cell>
        </row>
        <row r="123">
          <cell r="I123">
            <v>335993.1924641558</v>
          </cell>
        </row>
        <row r="124">
          <cell r="I124">
            <v>335701.5496697118</v>
          </cell>
        </row>
        <row r="125">
          <cell r="I125">
            <v>335406.99044732336</v>
          </cell>
        </row>
        <row r="126">
          <cell r="I126">
            <v>335109.48563271103</v>
          </cell>
        </row>
        <row r="127">
          <cell r="I127">
            <v>334809.0057699526</v>
          </cell>
        </row>
        <row r="128">
          <cell r="I128">
            <v>334505.5211085666</v>
          </cell>
        </row>
        <row r="129">
          <cell r="I129">
            <v>334199.0016005667</v>
          </cell>
        </row>
        <row r="130">
          <cell r="I130">
            <v>333889.41689748684</v>
          </cell>
        </row>
        <row r="131">
          <cell r="I131">
            <v>333576.73634737614</v>
          </cell>
        </row>
        <row r="132">
          <cell r="I132">
            <v>333260.9289917644</v>
          </cell>
        </row>
        <row r="133">
          <cell r="I133">
            <v>332941.9635625965</v>
          </cell>
        </row>
        <row r="134">
          <cell r="I134">
            <v>332619.8084791369</v>
          </cell>
        </row>
        <row r="135">
          <cell r="I135">
            <v>332294.43184484274</v>
          </cell>
        </row>
        <row r="136">
          <cell r="I136">
            <v>331965.80144420563</v>
          </cell>
        </row>
        <row r="137">
          <cell r="I137">
            <v>331633.88473956217</v>
          </cell>
        </row>
        <row r="138">
          <cell r="I138">
            <v>331298.64886787225</v>
          </cell>
        </row>
        <row r="139">
          <cell r="I139">
            <v>330960.06063746545</v>
          </cell>
        </row>
        <row r="140">
          <cell r="I140">
            <v>330618.08652475453</v>
          </cell>
        </row>
        <row r="141">
          <cell r="I141">
            <v>330272.69267091656</v>
          </cell>
        </row>
        <row r="142">
          <cell r="I142">
            <v>329923.8448785402</v>
          </cell>
        </row>
        <row r="143">
          <cell r="I143">
            <v>329571.50860824005</v>
          </cell>
        </row>
        <row r="144">
          <cell r="I144">
            <v>329215.6489752369</v>
          </cell>
        </row>
        <row r="145">
          <cell r="I145">
            <v>328856.23074590374</v>
          </cell>
        </row>
        <row r="146">
          <cell r="I146">
            <v>328493.2183342772</v>
          </cell>
        </row>
        <row r="147">
          <cell r="I147">
            <v>328126.57579853444</v>
          </cell>
        </row>
        <row r="148">
          <cell r="I148">
            <v>327756.26683743426</v>
          </cell>
        </row>
        <row r="149">
          <cell r="I149">
            <v>327382.25478672306</v>
          </cell>
        </row>
        <row r="150">
          <cell r="I150">
            <v>327004.5026155047</v>
          </cell>
        </row>
        <row r="151">
          <cell r="I151">
            <v>326622.9729225742</v>
          </cell>
        </row>
        <row r="152">
          <cell r="I152">
            <v>326237.6279327144</v>
          </cell>
        </row>
        <row r="153">
          <cell r="I153">
            <v>325848.429492956</v>
          </cell>
        </row>
        <row r="154">
          <cell r="I154">
            <v>325455.33906880004</v>
          </cell>
        </row>
        <row r="155">
          <cell r="I155">
            <v>325058.3177404025</v>
          </cell>
        </row>
        <row r="156">
          <cell r="I156">
            <v>324657.32619872096</v>
          </cell>
        </row>
        <row r="157">
          <cell r="I157">
            <v>324252.3247416226</v>
          </cell>
        </row>
        <row r="158">
          <cell r="I158">
            <v>323843.27326995326</v>
          </cell>
        </row>
        <row r="159">
          <cell r="I159">
            <v>323430.1312835672</v>
          </cell>
        </row>
        <row r="160">
          <cell r="I160">
            <v>323012.85787731735</v>
          </cell>
        </row>
        <row r="161">
          <cell r="I161">
            <v>322591.411737005</v>
          </cell>
        </row>
        <row r="162">
          <cell r="I162">
            <v>322165.7511352895</v>
          </cell>
        </row>
        <row r="163">
          <cell r="I163">
            <v>321735.8339275569</v>
          </cell>
        </row>
        <row r="164">
          <cell r="I164">
            <v>321301.6175477469</v>
          </cell>
        </row>
        <row r="165">
          <cell r="I165">
            <v>320863.05900413886</v>
          </cell>
        </row>
        <row r="166">
          <cell r="I166">
            <v>320420.11487509473</v>
          </cell>
        </row>
        <row r="167">
          <cell r="I167">
            <v>319972.74130476016</v>
          </cell>
        </row>
        <row r="168">
          <cell r="I168">
            <v>319520.8939987222</v>
          </cell>
        </row>
        <row r="169">
          <cell r="I169">
            <v>319064.5282196239</v>
          </cell>
        </row>
        <row r="170">
          <cell r="I170">
            <v>318603.5987827346</v>
          </cell>
        </row>
        <row r="171">
          <cell r="I171">
            <v>318138.0600514764</v>
          </cell>
        </row>
        <row r="172">
          <cell r="I172">
            <v>317667.86593290564</v>
          </cell>
        </row>
        <row r="173">
          <cell r="I173">
            <v>317192.9698731492</v>
          </cell>
        </row>
        <row r="174">
          <cell r="I174">
            <v>316713.3248527951</v>
          </cell>
        </row>
        <row r="175">
          <cell r="I175">
            <v>316228.8833822375</v>
          </cell>
        </row>
        <row r="176">
          <cell r="I176">
            <v>315739.59749697434</v>
          </cell>
        </row>
        <row r="177">
          <cell r="I177">
            <v>315245.41875285853</v>
          </cell>
        </row>
        <row r="178">
          <cell r="I178">
            <v>314746.2982213016</v>
          </cell>
        </row>
        <row r="179">
          <cell r="I179">
            <v>314242.18648442905</v>
          </cell>
        </row>
        <row r="180">
          <cell r="I180">
            <v>313733.0336301878</v>
          </cell>
        </row>
        <row r="181">
          <cell r="I181">
            <v>313218.78924740414</v>
          </cell>
        </row>
        <row r="182">
          <cell r="I182">
            <v>312699.40242079267</v>
          </cell>
        </row>
        <row r="183">
          <cell r="I183">
            <v>312174.82172591507</v>
          </cell>
        </row>
        <row r="184">
          <cell r="I184">
            <v>311644.99522408866</v>
          </cell>
        </row>
        <row r="185">
          <cell r="I185">
            <v>311109.870457244</v>
          </cell>
        </row>
        <row r="186">
          <cell r="I186">
            <v>310569.3944427309</v>
          </cell>
        </row>
        <row r="187">
          <cell r="I187">
            <v>310023.51366807264</v>
          </cell>
        </row>
        <row r="188">
          <cell r="I188">
            <v>309472.1740856678</v>
          </cell>
        </row>
        <row r="189">
          <cell r="I189">
            <v>308915.32110743894</v>
          </cell>
        </row>
        <row r="190">
          <cell r="I190">
            <v>308352.89959942776</v>
          </cell>
        </row>
        <row r="191">
          <cell r="I191">
            <v>307784.8538763365</v>
          </cell>
        </row>
        <row r="192">
          <cell r="I192">
            <v>307211.1276960143</v>
          </cell>
        </row>
        <row r="193">
          <cell r="I193">
            <v>306631.6642538889</v>
          </cell>
        </row>
        <row r="194">
          <cell r="I194">
            <v>306046.4061773422</v>
          </cell>
        </row>
        <row r="195">
          <cell r="I195">
            <v>305455.29552003014</v>
          </cell>
        </row>
        <row r="196">
          <cell r="I196">
            <v>304858.2737561449</v>
          </cell>
        </row>
        <row r="197">
          <cell r="I197">
            <v>304255.2817746208</v>
          </cell>
        </row>
        <row r="198">
          <cell r="I198">
            <v>303646.25987328147</v>
          </cell>
        </row>
        <row r="199">
          <cell r="I199">
            <v>303031.1477529287</v>
          </cell>
        </row>
        <row r="200">
          <cell r="I200">
            <v>302409.8845113725</v>
          </cell>
        </row>
        <row r="201">
          <cell r="I201">
            <v>301782.40863740066</v>
          </cell>
        </row>
        <row r="202">
          <cell r="I202">
            <v>301148.65800468915</v>
          </cell>
        </row>
        <row r="203">
          <cell r="I203">
            <v>300508.5698656505</v>
          </cell>
        </row>
        <row r="204">
          <cell r="I204">
            <v>299862.08084522147</v>
          </cell>
        </row>
        <row r="205">
          <cell r="I205">
            <v>299209.12693458813</v>
          </cell>
        </row>
        <row r="206">
          <cell r="I206">
            <v>298549.6434848485</v>
          </cell>
        </row>
        <row r="207">
          <cell r="I207">
            <v>297883.5652006114</v>
          </cell>
        </row>
        <row r="208">
          <cell r="I208">
            <v>297210.826133532</v>
          </cell>
        </row>
        <row r="209">
          <cell r="I209">
            <v>296531.35967578174</v>
          </cell>
        </row>
        <row r="210">
          <cell r="I210">
            <v>295845.09855345404</v>
          </cell>
        </row>
        <row r="211">
          <cell r="I211">
            <v>295151.97481990303</v>
          </cell>
        </row>
        <row r="212">
          <cell r="I212">
            <v>294451.9198490165</v>
          </cell>
        </row>
        <row r="213">
          <cell r="I213">
            <v>293744.8643284211</v>
          </cell>
        </row>
        <row r="214">
          <cell r="I214">
            <v>293030.7382526198</v>
          </cell>
        </row>
        <row r="215">
          <cell r="I215">
            <v>292309.47091606044</v>
          </cell>
        </row>
        <row r="216">
          <cell r="I216">
            <v>291580.9909061355</v>
          </cell>
        </row>
        <row r="217">
          <cell r="I217">
            <v>290845.22609611135</v>
          </cell>
        </row>
        <row r="218">
          <cell r="I218">
            <v>290102.10363798693</v>
          </cell>
        </row>
        <row r="219">
          <cell r="I219">
            <v>289351.54995528125</v>
          </cell>
        </row>
        <row r="220">
          <cell r="I220">
            <v>288593.49073574855</v>
          </cell>
        </row>
        <row r="221">
          <cell r="I221">
            <v>287827.8509240205</v>
          </cell>
        </row>
        <row r="222">
          <cell r="I222">
            <v>287054.5547141752</v>
          </cell>
        </row>
        <row r="223">
          <cell r="I223">
            <v>286273.5255422314</v>
          </cell>
        </row>
        <row r="224">
          <cell r="I224">
            <v>285484.68607856816</v>
          </cell>
        </row>
        <row r="225">
          <cell r="I225">
            <v>284687.9582202683</v>
          </cell>
        </row>
        <row r="226">
          <cell r="I226">
            <v>283883.2630833855</v>
          </cell>
        </row>
        <row r="227">
          <cell r="I227">
            <v>283070.5209951338</v>
          </cell>
        </row>
        <row r="228">
          <cell r="I228">
            <v>282249.6514859996</v>
          </cell>
        </row>
        <row r="229">
          <cell r="I229">
            <v>281420.57328177406</v>
          </cell>
        </row>
        <row r="230">
          <cell r="I230">
            <v>280583.20429550624</v>
          </cell>
        </row>
        <row r="231">
          <cell r="I231">
            <v>279737.46161937574</v>
          </cell>
        </row>
        <row r="232">
          <cell r="I232">
            <v>278883.26151648397</v>
          </cell>
        </row>
        <row r="233">
          <cell r="I233">
            <v>278020.51941256324</v>
          </cell>
        </row>
        <row r="234">
          <cell r="I234">
            <v>277149.14988760336</v>
          </cell>
        </row>
        <row r="235">
          <cell r="I235">
            <v>276269.06666739384</v>
          </cell>
        </row>
        <row r="236">
          <cell r="I236">
            <v>275380.18261498224</v>
          </cell>
        </row>
        <row r="237">
          <cell r="I237">
            <v>274482.4097220465</v>
          </cell>
        </row>
        <row r="238">
          <cell r="I238">
            <v>273575.6591001814</v>
          </cell>
        </row>
        <row r="239">
          <cell r="I239">
            <v>272659.8409720977</v>
          </cell>
        </row>
        <row r="240">
          <cell r="I240">
            <v>271734.86466273316</v>
          </cell>
        </row>
        <row r="241">
          <cell r="I241">
            <v>270800.63859027496</v>
          </cell>
        </row>
        <row r="242">
          <cell r="I242">
            <v>269857.0702570922</v>
          </cell>
        </row>
        <row r="243">
          <cell r="I243">
            <v>268904.06624057755</v>
          </cell>
        </row>
        <row r="244">
          <cell r="I244">
            <v>267941.5321838978</v>
          </cell>
        </row>
        <row r="245">
          <cell r="I245">
            <v>266969.37278665125</v>
          </cell>
        </row>
        <row r="246">
          <cell r="I246">
            <v>265987.49179543223</v>
          </cell>
        </row>
        <row r="247">
          <cell r="I247">
            <v>264995.791994301</v>
          </cell>
        </row>
        <row r="248">
          <cell r="I248">
            <v>263994.1751951585</v>
          </cell>
        </row>
        <row r="249">
          <cell r="I249">
            <v>262982.54222802457</v>
          </cell>
        </row>
        <row r="250">
          <cell r="I250">
            <v>261960.79293121927</v>
          </cell>
        </row>
        <row r="251">
          <cell r="I251">
            <v>260928.82614144593</v>
          </cell>
        </row>
        <row r="252">
          <cell r="I252">
            <v>259886.53968377484</v>
          </cell>
        </row>
        <row r="253">
          <cell r="I253">
            <v>258833.83036152704</v>
          </cell>
        </row>
        <row r="254">
          <cell r="I254">
            <v>257770.59394605676</v>
          </cell>
        </row>
        <row r="255">
          <cell r="I255">
            <v>256696.72516643177</v>
          </cell>
        </row>
        <row r="256">
          <cell r="I256">
            <v>255612.11769901056</v>
          </cell>
        </row>
        <row r="257">
          <cell r="I257">
            <v>254516.66415691513</v>
          </cell>
        </row>
        <row r="258">
          <cell r="I258">
            <v>253410.25607939874</v>
          </cell>
        </row>
        <row r="259">
          <cell r="I259">
            <v>252292.78392110718</v>
          </cell>
        </row>
        <row r="260">
          <cell r="I260">
            <v>251164.13704123272</v>
          </cell>
        </row>
        <row r="261">
          <cell r="I261">
            <v>250024.2036925595</v>
          </cell>
        </row>
        <row r="262">
          <cell r="I262">
            <v>248872.87101039957</v>
          </cell>
        </row>
        <row r="263">
          <cell r="I263">
            <v>247710.02500141802</v>
          </cell>
        </row>
        <row r="264">
          <cell r="I264">
            <v>246535.55053234665</v>
          </cell>
        </row>
        <row r="265">
          <cell r="I265">
            <v>245349.33131858456</v>
          </cell>
        </row>
        <row r="266">
          <cell r="I266">
            <v>244151.24991268487</v>
          </cell>
        </row>
        <row r="267">
          <cell r="I267">
            <v>242941.18769272618</v>
          </cell>
        </row>
        <row r="268">
          <cell r="I268">
            <v>241719.0248505679</v>
          </cell>
        </row>
        <row r="269">
          <cell r="I269">
            <v>240484.64037998804</v>
          </cell>
        </row>
        <row r="270">
          <cell r="I270">
            <v>239237.91206470237</v>
          </cell>
        </row>
        <row r="271">
          <cell r="I271">
            <v>237978.71646626384</v>
          </cell>
        </row>
        <row r="272">
          <cell r="I272">
            <v>236706.92891184095</v>
          </cell>
        </row>
        <row r="273">
          <cell r="I273">
            <v>235422.42348187382</v>
          </cell>
        </row>
        <row r="274">
          <cell r="I274">
            <v>234125.07299760703</v>
          </cell>
        </row>
        <row r="275">
          <cell r="I275">
            <v>232814.74900849757</v>
          </cell>
        </row>
        <row r="276">
          <cell r="I276">
            <v>231491.321779497</v>
          </cell>
        </row>
        <row r="277">
          <cell r="I277">
            <v>230154.66027820643</v>
          </cell>
        </row>
        <row r="278">
          <cell r="I278">
            <v>228804.63216190296</v>
          </cell>
        </row>
        <row r="279">
          <cell r="I279">
            <v>227441.10376443644</v>
          </cell>
        </row>
        <row r="280">
          <cell r="I280">
            <v>226063.94008299528</v>
          </cell>
        </row>
        <row r="281">
          <cell r="I281">
            <v>224673.0047647397</v>
          </cell>
        </row>
        <row r="282">
          <cell r="I282">
            <v>223268.16009330153</v>
          </cell>
        </row>
        <row r="283">
          <cell r="I283">
            <v>221849.26697514902</v>
          </cell>
        </row>
        <row r="284">
          <cell r="I284">
            <v>220416.18492581497</v>
          </cell>
        </row>
        <row r="285">
          <cell r="I285">
            <v>218968.7720559876</v>
          </cell>
        </row>
        <row r="286">
          <cell r="I286">
            <v>217506.8850574619</v>
          </cell>
        </row>
        <row r="287">
          <cell r="I287">
            <v>216030.379188951</v>
          </cell>
        </row>
        <row r="288">
          <cell r="I288">
            <v>214539.10826175497</v>
          </cell>
        </row>
        <row r="289">
          <cell r="I289">
            <v>213032.92462528698</v>
          </cell>
        </row>
        <row r="290">
          <cell r="I290">
            <v>211511.6791524543</v>
          </cell>
        </row>
        <row r="291">
          <cell r="I291">
            <v>209975.22122489332</v>
          </cell>
        </row>
        <row r="292">
          <cell r="I292">
            <v>208423.3987180567</v>
          </cell>
        </row>
        <row r="293">
          <cell r="I293">
            <v>206856.05798615172</v>
          </cell>
        </row>
        <row r="294">
          <cell r="I294">
            <v>205273.0438469277</v>
          </cell>
        </row>
        <row r="295">
          <cell r="I295">
            <v>203674.19956631144</v>
          </cell>
        </row>
        <row r="296">
          <cell r="I296">
            <v>202059.36684288902</v>
          </cell>
        </row>
        <row r="297">
          <cell r="I297">
            <v>200428.38579223238</v>
          </cell>
        </row>
        <row r="298">
          <cell r="I298">
            <v>198781.09493106915</v>
          </cell>
        </row>
        <row r="299">
          <cell r="I299">
            <v>197117.3311612943</v>
          </cell>
        </row>
        <row r="300">
          <cell r="I300">
            <v>195436.92975382172</v>
          </cell>
        </row>
        <row r="301">
          <cell r="I301">
            <v>193739.7243322744</v>
          </cell>
        </row>
        <row r="302">
          <cell r="I302">
            <v>192025.54685651162</v>
          </cell>
        </row>
        <row r="303">
          <cell r="I303">
            <v>190294.22760599118</v>
          </cell>
        </row>
        <row r="304">
          <cell r="I304">
            <v>188545.59516296556</v>
          </cell>
        </row>
        <row r="305">
          <cell r="I305">
            <v>186779.47639550967</v>
          </cell>
        </row>
        <row r="306">
          <cell r="I306">
            <v>184995.69644037922</v>
          </cell>
        </row>
        <row r="307">
          <cell r="I307">
            <v>183194.0786856975</v>
          </cell>
        </row>
        <row r="308">
          <cell r="I308">
            <v>181374.4447534689</v>
          </cell>
        </row>
        <row r="309">
          <cell r="I309">
            <v>179536.61448191805</v>
          </cell>
        </row>
        <row r="310">
          <cell r="I310">
            <v>177680.4059076517</v>
          </cell>
        </row>
        <row r="311">
          <cell r="I311">
            <v>175805.63524764267</v>
          </cell>
        </row>
        <row r="312">
          <cell r="I312">
            <v>173912.11688103355</v>
          </cell>
        </row>
        <row r="313">
          <cell r="I313">
            <v>171999.66333075834</v>
          </cell>
        </row>
        <row r="314">
          <cell r="I314">
            <v>170068.08524498038</v>
          </cell>
        </row>
        <row r="315">
          <cell r="I315">
            <v>168117.19137834464</v>
          </cell>
        </row>
        <row r="316">
          <cell r="I316">
            <v>166146.78857304255</v>
          </cell>
        </row>
        <row r="317">
          <cell r="I317">
            <v>164156.68173968742</v>
          </cell>
        </row>
        <row r="318">
          <cell r="I318">
            <v>162146.67383799877</v>
          </cell>
        </row>
        <row r="319">
          <cell r="I319">
            <v>160116.5658572932</v>
          </cell>
        </row>
        <row r="320">
          <cell r="I320">
            <v>158066.1567967806</v>
          </cell>
        </row>
        <row r="321">
          <cell r="I321">
            <v>155995.24364566285</v>
          </cell>
        </row>
        <row r="322">
          <cell r="I322">
            <v>153903.62136303395</v>
          </cell>
        </row>
        <row r="323">
          <cell r="I323">
            <v>151791.08285757876</v>
          </cell>
        </row>
        <row r="324">
          <cell r="I324">
            <v>149657.418967069</v>
          </cell>
        </row>
        <row r="325">
          <cell r="I325">
            <v>147502.41843765415</v>
          </cell>
        </row>
        <row r="326">
          <cell r="I326">
            <v>145325.86790294515</v>
          </cell>
        </row>
        <row r="327">
          <cell r="I327">
            <v>143127.55186288906</v>
          </cell>
        </row>
        <row r="328">
          <cell r="I328">
            <v>140907.2526624324</v>
          </cell>
        </row>
        <row r="329">
          <cell r="I329">
            <v>138664.7504699712</v>
          </cell>
        </row>
        <row r="330">
          <cell r="I330">
            <v>136399.82325558536</v>
          </cell>
        </row>
        <row r="331">
          <cell r="I331">
            <v>134112.24676905567</v>
          </cell>
        </row>
        <row r="332">
          <cell r="I332">
            <v>131801.7945176607</v>
          </cell>
        </row>
        <row r="333">
          <cell r="I333">
            <v>129468.23774375176</v>
          </cell>
        </row>
        <row r="334">
          <cell r="I334">
            <v>127111.34540210373</v>
          </cell>
        </row>
        <row r="335">
          <cell r="I335">
            <v>124730.88413703923</v>
          </cell>
        </row>
        <row r="336">
          <cell r="I336">
            <v>122326.61825932408</v>
          </cell>
        </row>
        <row r="337">
          <cell r="I337">
            <v>119898.30972283178</v>
          </cell>
        </row>
        <row r="338">
          <cell r="I338">
            <v>117445.71810097455</v>
          </cell>
        </row>
        <row r="339">
          <cell r="I339">
            <v>114968.60056289876</v>
          </cell>
        </row>
        <row r="340">
          <cell r="I340">
            <v>112466.7118494422</v>
          </cell>
        </row>
        <row r="341">
          <cell r="I341">
            <v>109939.80424885108</v>
          </cell>
        </row>
        <row r="342">
          <cell r="I342">
            <v>107387.62757225406</v>
          </cell>
        </row>
        <row r="343">
          <cell r="I343">
            <v>104809.92912889106</v>
          </cell>
        </row>
        <row r="344">
          <cell r="I344">
            <v>102206.45370109443</v>
          </cell>
        </row>
        <row r="345">
          <cell r="I345">
            <v>99576.94351901984</v>
          </cell>
        </row>
        <row r="346">
          <cell r="I346">
            <v>96921.1382351245</v>
          </cell>
        </row>
        <row r="347">
          <cell r="I347">
            <v>94238.7748983902</v>
          </cell>
        </row>
        <row r="348">
          <cell r="I348">
            <v>91529.58792828856</v>
          </cell>
        </row>
        <row r="349">
          <cell r="I349">
            <v>88793.3090884859</v>
          </cell>
        </row>
        <row r="350">
          <cell r="I350">
            <v>86029.66746028521</v>
          </cell>
        </row>
        <row r="351">
          <cell r="I351">
            <v>83238.38941580252</v>
          </cell>
        </row>
        <row r="352">
          <cell r="I352">
            <v>80419.198590875</v>
          </cell>
        </row>
        <row r="353">
          <cell r="I353">
            <v>77571.81585769821</v>
          </cell>
        </row>
        <row r="354">
          <cell r="I354">
            <v>74695.95929718965</v>
          </cell>
        </row>
        <row r="355">
          <cell r="I355">
            <v>71791.34417107601</v>
          </cell>
        </row>
        <row r="356">
          <cell r="I356">
            <v>68857.68289370123</v>
          </cell>
        </row>
        <row r="357">
          <cell r="I357">
            <v>65894.6850035527</v>
          </cell>
        </row>
        <row r="358">
          <cell r="I358">
            <v>62902.05713450269</v>
          </cell>
        </row>
        <row r="359">
          <cell r="I359">
            <v>59879.50298676218</v>
          </cell>
        </row>
        <row r="360">
          <cell r="I360">
            <v>56826.72329754426</v>
          </cell>
        </row>
        <row r="361">
          <cell r="I361">
            <v>53743.41581143416</v>
          </cell>
        </row>
        <row r="362">
          <cell r="I362">
            <v>50629.27525046296</v>
          </cell>
        </row>
        <row r="363">
          <cell r="I363">
            <v>47483.99328388205</v>
          </cell>
        </row>
        <row r="364">
          <cell r="I364">
            <v>44307.25849763533</v>
          </cell>
        </row>
        <row r="365">
          <cell r="I365">
            <v>41098.75636352615</v>
          </cell>
        </row>
        <row r="366">
          <cell r="I366">
            <v>37858.169208075866</v>
          </cell>
        </row>
        <row r="367">
          <cell r="I367">
            <v>34585.17618107108</v>
          </cell>
        </row>
        <row r="368">
          <cell r="I368">
            <v>31279.453223796252</v>
          </cell>
        </row>
        <row r="369">
          <cell r="I369">
            <v>27940.673036948676</v>
          </cell>
        </row>
        <row r="370">
          <cell r="I370">
            <v>24568.505048232622</v>
          </cell>
        </row>
        <row r="371">
          <cell r="I371">
            <v>21162.61537962941</v>
          </cell>
        </row>
        <row r="372">
          <cell r="I372">
            <v>17722.666814340162</v>
          </cell>
        </row>
        <row r="373">
          <cell r="I373">
            <v>14248.318763398023</v>
          </cell>
        </row>
        <row r="374">
          <cell r="I374">
            <v>10739.227231946463</v>
          </cell>
        </row>
        <row r="375">
          <cell r="I375">
            <v>7195.044785180387</v>
          </cell>
        </row>
        <row r="376">
          <cell r="I376">
            <v>3615.4205139466508</v>
          </cell>
        </row>
        <row r="377">
          <cell r="I37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nergystar.gov/index.cfm?c=business.bus_index" TargetMode="External" /><Relationship Id="rId2" Type="http://schemas.openxmlformats.org/officeDocument/2006/relationships/hyperlink" Target="mailto:buildingcalculators@epa.gov"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nergystar.gov/index.cfm?c=business.bus_index" TargetMode="External" /><Relationship Id="rId2" Type="http://schemas.openxmlformats.org/officeDocument/2006/relationships/hyperlink" Target="mailto:buildingcalculators@epa.gov" TargetMode="Externa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A1"/>
  <sheetViews>
    <sheetView showRowColHeaders="0" workbookViewId="0" topLeftCell="A1">
      <selection activeCell="P30" sqref="P30"/>
    </sheetView>
  </sheetViews>
  <sheetFormatPr defaultColWidth="9.140625" defaultRowHeight="12.75"/>
  <cols>
    <col min="1" max="16384" width="9.140625" style="16" customWidth="1"/>
  </cols>
  <sheetData/>
  <sheetProtection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1"/>
  <dimension ref="B1:O61"/>
  <sheetViews>
    <sheetView showGridLines="0" showRowColHeaders="0" tabSelected="1" zoomScale="65" zoomScaleNormal="65" zoomScaleSheetLayoutView="40" workbookViewId="0" topLeftCell="B1">
      <selection activeCell="D7" sqref="D7:E7"/>
    </sheetView>
  </sheetViews>
  <sheetFormatPr defaultColWidth="9.140625" defaultRowHeight="12.75"/>
  <cols>
    <col min="1" max="1" width="19.8515625" style="2" customWidth="1"/>
    <col min="2" max="2" width="16.140625" style="2" customWidth="1"/>
    <col min="3" max="3" width="35.8515625" style="2" customWidth="1"/>
    <col min="4" max="4" width="23.8515625" style="2" customWidth="1"/>
    <col min="5" max="5" width="22.140625" style="2" customWidth="1"/>
    <col min="6" max="6" width="21.140625" style="2" customWidth="1"/>
    <col min="7" max="7" width="2.140625" style="2" customWidth="1"/>
    <col min="8" max="8" width="14.140625" style="2" customWidth="1"/>
    <col min="9" max="9" width="13.8515625" style="2" customWidth="1"/>
    <col min="10" max="10" width="18.57421875" style="2" customWidth="1"/>
    <col min="11" max="11" width="15.7109375" style="2" customWidth="1"/>
    <col min="12" max="12" width="9.140625" style="2" customWidth="1"/>
    <col min="13" max="13" width="19.421875" style="2" customWidth="1"/>
    <col min="14" max="16384" width="9.140625" style="2" customWidth="1"/>
  </cols>
  <sheetData>
    <row r="1" spans="2:15" ht="12" customHeight="1" thickBot="1">
      <c r="B1" s="1"/>
      <c r="C1" s="1"/>
      <c r="D1" s="1"/>
      <c r="E1" s="1"/>
      <c r="F1" s="1"/>
      <c r="O1" s="37"/>
    </row>
    <row r="2" spans="2:13" ht="52.5" customHeight="1">
      <c r="B2" s="185" t="s">
        <v>76</v>
      </c>
      <c r="C2" s="186"/>
      <c r="D2" s="186"/>
      <c r="E2" s="186"/>
      <c r="F2" s="186"/>
      <c r="G2" s="186"/>
      <c r="H2" s="186"/>
      <c r="I2" s="186"/>
      <c r="J2" s="186"/>
      <c r="K2" s="186"/>
      <c r="L2" s="186"/>
      <c r="M2" s="187"/>
    </row>
    <row r="3" spans="2:13" ht="44.25">
      <c r="B3" s="201" t="s">
        <v>77</v>
      </c>
      <c r="C3" s="202"/>
      <c r="D3" s="202"/>
      <c r="E3" s="202"/>
      <c r="F3" s="202"/>
      <c r="G3" s="202"/>
      <c r="H3" s="202"/>
      <c r="I3" s="202"/>
      <c r="J3" s="202"/>
      <c r="K3" s="202"/>
      <c r="L3" s="202"/>
      <c r="M3" s="203"/>
    </row>
    <row r="4" spans="2:13" ht="36.75" customHeight="1" thickBot="1">
      <c r="B4" s="204" t="s">
        <v>45</v>
      </c>
      <c r="C4" s="205"/>
      <c r="D4" s="205"/>
      <c r="E4" s="205"/>
      <c r="F4" s="205"/>
      <c r="G4" s="205"/>
      <c r="H4" s="205"/>
      <c r="I4" s="205"/>
      <c r="J4" s="205"/>
      <c r="K4" s="205"/>
      <c r="L4" s="205"/>
      <c r="M4" s="206"/>
    </row>
    <row r="5" spans="2:13" ht="151.5" customHeight="1">
      <c r="B5" s="47"/>
      <c r="C5" s="48"/>
      <c r="D5" s="48"/>
      <c r="E5" s="48"/>
      <c r="F5" s="48"/>
      <c r="G5" s="49"/>
      <c r="H5" s="49"/>
      <c r="I5" s="49"/>
      <c r="J5" s="49"/>
      <c r="K5" s="49"/>
      <c r="L5" s="49"/>
      <c r="M5" s="50"/>
    </row>
    <row r="6" spans="2:13" ht="48" customHeight="1" thickBot="1">
      <c r="B6" s="51"/>
      <c r="C6" s="198" t="s">
        <v>11</v>
      </c>
      <c r="D6" s="198"/>
      <c r="E6" s="198"/>
      <c r="F6" s="52"/>
      <c r="G6" s="53"/>
      <c r="H6" s="53"/>
      <c r="I6" s="198" t="s">
        <v>30</v>
      </c>
      <c r="J6" s="198"/>
      <c r="K6" s="53"/>
      <c r="L6" s="53"/>
      <c r="M6" s="54"/>
    </row>
    <row r="7" spans="2:13" ht="18.75" thickBot="1">
      <c r="B7" s="55"/>
      <c r="C7" s="56" t="s">
        <v>16</v>
      </c>
      <c r="D7" s="188"/>
      <c r="E7" s="189"/>
      <c r="F7" s="52"/>
      <c r="G7" s="57"/>
      <c r="H7" s="58" t="s">
        <v>29</v>
      </c>
      <c r="I7" s="52"/>
      <c r="J7" s="52"/>
      <c r="K7" s="83">
        <v>10</v>
      </c>
      <c r="L7" s="57"/>
      <c r="M7" s="59"/>
    </row>
    <row r="8" spans="2:13" ht="18.75" thickBot="1">
      <c r="B8" s="55"/>
      <c r="C8" s="56" t="s">
        <v>12</v>
      </c>
      <c r="D8" s="192"/>
      <c r="E8" s="193"/>
      <c r="F8" s="52"/>
      <c r="G8" s="57"/>
      <c r="H8" s="58" t="s">
        <v>17</v>
      </c>
      <c r="I8" s="60"/>
      <c r="J8" s="60"/>
      <c r="K8" s="84">
        <v>0.08</v>
      </c>
      <c r="L8" s="52"/>
      <c r="M8" s="61"/>
    </row>
    <row r="9" spans="2:13" ht="18.75" thickBot="1">
      <c r="B9" s="62"/>
      <c r="C9" s="58" t="s">
        <v>13</v>
      </c>
      <c r="D9" s="194"/>
      <c r="E9" s="195"/>
      <c r="F9" s="52"/>
      <c r="G9" s="57"/>
      <c r="H9" s="58" t="s">
        <v>31</v>
      </c>
      <c r="I9" s="52"/>
      <c r="J9" s="52"/>
      <c r="K9" s="85">
        <v>0.06</v>
      </c>
      <c r="L9" s="57"/>
      <c r="M9" s="61"/>
    </row>
    <row r="10" spans="2:13" ht="37.5" customHeight="1" thickBot="1">
      <c r="B10" s="62"/>
      <c r="C10" s="58"/>
      <c r="D10" s="184"/>
      <c r="E10" s="184"/>
      <c r="F10" s="52"/>
      <c r="G10" s="64" t="s">
        <v>34</v>
      </c>
      <c r="H10" s="64"/>
      <c r="I10" s="64"/>
      <c r="J10" s="64"/>
      <c r="K10" s="64"/>
      <c r="L10" s="52"/>
      <c r="M10" s="61"/>
    </row>
    <row r="11" spans="2:13" ht="18.75" thickBot="1">
      <c r="B11" s="62"/>
      <c r="C11" s="58"/>
      <c r="D11" s="63"/>
      <c r="E11" s="184"/>
      <c r="F11" s="52"/>
      <c r="G11" s="57"/>
      <c r="H11" s="65" t="s">
        <v>32</v>
      </c>
      <c r="I11" s="65"/>
      <c r="J11" s="66"/>
      <c r="K11" s="83">
        <v>0</v>
      </c>
      <c r="L11" s="52"/>
      <c r="M11" s="61"/>
    </row>
    <row r="12" spans="2:13" ht="19.5" customHeight="1" thickBot="1">
      <c r="B12" s="62"/>
      <c r="C12" s="56"/>
      <c r="D12" s="56"/>
      <c r="E12" s="56"/>
      <c r="F12" s="52"/>
      <c r="G12" s="57"/>
      <c r="H12" s="65" t="s">
        <v>33</v>
      </c>
      <c r="I12" s="65"/>
      <c r="J12" s="66"/>
      <c r="K12" s="83">
        <v>12</v>
      </c>
      <c r="L12" s="57"/>
      <c r="M12" s="61"/>
    </row>
    <row r="13" spans="2:13" ht="21" thickBot="1">
      <c r="B13" s="51"/>
      <c r="C13" s="198" t="s">
        <v>14</v>
      </c>
      <c r="D13" s="198"/>
      <c r="E13" s="198"/>
      <c r="F13" s="52"/>
      <c r="G13" s="57"/>
      <c r="H13" s="196" t="s">
        <v>53</v>
      </c>
      <c r="I13" s="196"/>
      <c r="J13" s="197"/>
      <c r="K13" s="86">
        <v>0.08</v>
      </c>
      <c r="L13" s="57"/>
      <c r="M13" s="61"/>
    </row>
    <row r="14" spans="2:13" ht="36.75" thickBot="1">
      <c r="B14" s="62"/>
      <c r="C14" s="67" t="s">
        <v>48</v>
      </c>
      <c r="D14" s="68" t="s">
        <v>46</v>
      </c>
      <c r="E14" s="68" t="s">
        <v>47</v>
      </c>
      <c r="F14" s="52"/>
      <c r="G14" s="69"/>
      <c r="H14" s="69"/>
      <c r="I14" s="69"/>
      <c r="J14" s="69"/>
      <c r="K14" s="69"/>
      <c r="L14" s="52"/>
      <c r="M14" s="61"/>
    </row>
    <row r="15" spans="2:13" ht="18.75" thickBot="1">
      <c r="B15" s="62"/>
      <c r="C15" s="87"/>
      <c r="D15" s="88"/>
      <c r="E15" s="89"/>
      <c r="F15" s="52"/>
      <c r="G15" s="57"/>
      <c r="H15" s="57"/>
      <c r="I15" s="52"/>
      <c r="J15" s="52"/>
      <c r="K15" s="70"/>
      <c r="L15" s="52"/>
      <c r="M15" s="61"/>
    </row>
    <row r="16" spans="2:13" ht="18.75" thickBot="1">
      <c r="B16" s="62"/>
      <c r="C16" s="87"/>
      <c r="D16" s="90"/>
      <c r="E16" s="89"/>
      <c r="F16" s="52"/>
      <c r="G16" s="57"/>
      <c r="H16" s="57"/>
      <c r="I16" s="52"/>
      <c r="J16" s="52"/>
      <c r="K16" s="70"/>
      <c r="L16" s="52"/>
      <c r="M16" s="61"/>
    </row>
    <row r="17" spans="2:13" ht="18.75" thickBot="1">
      <c r="B17" s="62"/>
      <c r="C17" s="87"/>
      <c r="D17" s="90"/>
      <c r="E17" s="89"/>
      <c r="F17" s="52"/>
      <c r="G17" s="57"/>
      <c r="H17" s="57"/>
      <c r="I17" s="52"/>
      <c r="J17" s="52"/>
      <c r="K17" s="70"/>
      <c r="L17" s="52"/>
      <c r="M17" s="61"/>
    </row>
    <row r="18" spans="2:13" ht="18.75" thickBot="1">
      <c r="B18" s="62"/>
      <c r="C18" s="87"/>
      <c r="D18" s="90"/>
      <c r="E18" s="89"/>
      <c r="F18" s="52"/>
      <c r="G18" s="57"/>
      <c r="H18" s="57"/>
      <c r="I18" s="52"/>
      <c r="J18" s="52"/>
      <c r="K18" s="70"/>
      <c r="L18" s="52"/>
      <c r="M18" s="61"/>
    </row>
    <row r="19" spans="2:13" ht="18.75" thickBot="1">
      <c r="B19" s="62"/>
      <c r="C19" s="87"/>
      <c r="D19" s="90"/>
      <c r="E19" s="89"/>
      <c r="F19" s="52"/>
      <c r="G19" s="57"/>
      <c r="H19" s="57"/>
      <c r="I19" s="52"/>
      <c r="J19" s="52"/>
      <c r="K19" s="70"/>
      <c r="L19" s="52"/>
      <c r="M19" s="61"/>
    </row>
    <row r="20" spans="2:13" ht="18.75" thickBot="1">
      <c r="B20" s="62"/>
      <c r="C20" s="71" t="s">
        <v>56</v>
      </c>
      <c r="D20" s="17">
        <f>SUM(D15:D19)</f>
        <v>0</v>
      </c>
      <c r="E20" s="17">
        <f>SUM(E15:E19)</f>
        <v>0</v>
      </c>
      <c r="F20" s="52"/>
      <c r="G20" s="57"/>
      <c r="H20" s="57"/>
      <c r="I20" s="52"/>
      <c r="J20" s="52"/>
      <c r="K20" s="70"/>
      <c r="L20" s="52"/>
      <c r="M20" s="61"/>
    </row>
    <row r="21" spans="2:13" ht="50.25" customHeight="1" thickBot="1">
      <c r="B21" s="62"/>
      <c r="C21" s="190" t="s">
        <v>49</v>
      </c>
      <c r="D21" s="190"/>
      <c r="E21" s="72"/>
      <c r="F21" s="73"/>
      <c r="G21" s="57"/>
      <c r="H21" s="57"/>
      <c r="I21" s="52"/>
      <c r="J21" s="52"/>
      <c r="K21" s="70"/>
      <c r="L21" s="52"/>
      <c r="M21" s="61"/>
    </row>
    <row r="22" spans="2:13" ht="18.75" thickBot="1">
      <c r="B22" s="62"/>
      <c r="C22" s="190" t="s">
        <v>78</v>
      </c>
      <c r="D22" s="191"/>
      <c r="E22" s="91"/>
      <c r="F22" s="52"/>
      <c r="G22" s="57"/>
      <c r="H22" s="57"/>
      <c r="I22" s="52"/>
      <c r="J22" s="52"/>
      <c r="K22" s="70"/>
      <c r="L22" s="52"/>
      <c r="M22" s="61"/>
    </row>
    <row r="23" spans="2:13" ht="18.75" thickBot="1">
      <c r="B23" s="62"/>
      <c r="C23" s="56"/>
      <c r="D23" s="56"/>
      <c r="E23" s="56"/>
      <c r="F23" s="52"/>
      <c r="G23" s="57"/>
      <c r="H23" s="57"/>
      <c r="I23" s="52"/>
      <c r="J23" s="52"/>
      <c r="K23" s="70"/>
      <c r="L23" s="52"/>
      <c r="M23" s="61"/>
    </row>
    <row r="24" spans="2:13" ht="18.75" thickBot="1">
      <c r="B24" s="74"/>
      <c r="C24" s="58" t="s">
        <v>20</v>
      </c>
      <c r="D24" s="75"/>
      <c r="E24" s="83"/>
      <c r="F24" s="52"/>
      <c r="G24" s="57"/>
      <c r="H24" s="57"/>
      <c r="I24" s="52"/>
      <c r="J24" s="52"/>
      <c r="K24" s="70"/>
      <c r="L24" s="52"/>
      <c r="M24" s="61"/>
    </row>
    <row r="25" spans="2:13" ht="18.75" thickBot="1">
      <c r="B25" s="62"/>
      <c r="C25" s="94" t="s">
        <v>28</v>
      </c>
      <c r="D25" s="76"/>
      <c r="E25" s="93">
        <f>SUM(E15:E19)</f>
        <v>0</v>
      </c>
      <c r="F25" s="52"/>
      <c r="G25" s="57"/>
      <c r="H25" s="57"/>
      <c r="I25" s="52"/>
      <c r="J25" s="52"/>
      <c r="K25" s="70"/>
      <c r="L25" s="52"/>
      <c r="M25" s="61"/>
    </row>
    <row r="26" spans="2:13" ht="18.75" thickBot="1">
      <c r="B26" s="62"/>
      <c r="C26" s="56" t="s">
        <v>15</v>
      </c>
      <c r="D26" s="77"/>
      <c r="E26" s="92"/>
      <c r="F26" s="52"/>
      <c r="G26" s="52"/>
      <c r="H26" s="52"/>
      <c r="I26" s="52"/>
      <c r="J26" s="52"/>
      <c r="K26" s="52"/>
      <c r="L26" s="52"/>
      <c r="M26" s="61"/>
    </row>
    <row r="27" spans="2:13" ht="18">
      <c r="B27" s="62"/>
      <c r="C27" s="60"/>
      <c r="D27" s="60"/>
      <c r="E27" s="60"/>
      <c r="F27" s="52"/>
      <c r="G27" s="52"/>
      <c r="H27" s="52"/>
      <c r="I27" s="52"/>
      <c r="J27" s="52"/>
      <c r="K27" s="52"/>
      <c r="L27" s="52"/>
      <c r="M27" s="61"/>
    </row>
    <row r="28" spans="2:13" ht="15">
      <c r="B28" s="78"/>
      <c r="C28" s="60"/>
      <c r="D28" s="60"/>
      <c r="E28" s="60"/>
      <c r="F28" s="52"/>
      <c r="G28" s="52"/>
      <c r="H28" s="52"/>
      <c r="I28" s="52"/>
      <c r="J28" s="52"/>
      <c r="K28" s="52"/>
      <c r="L28" s="52"/>
      <c r="M28" s="61"/>
    </row>
    <row r="29" spans="2:13" ht="18" customHeight="1">
      <c r="B29" s="78"/>
      <c r="C29" s="60"/>
      <c r="D29" s="60"/>
      <c r="E29" s="60"/>
      <c r="F29" s="52"/>
      <c r="G29" s="52"/>
      <c r="H29" s="52"/>
      <c r="I29" s="52"/>
      <c r="J29" s="52"/>
      <c r="K29" s="52"/>
      <c r="L29" s="52"/>
      <c r="M29" s="61"/>
    </row>
    <row r="30" spans="2:13" ht="33.75" customHeight="1">
      <c r="B30" s="207" t="s">
        <v>80</v>
      </c>
      <c r="C30" s="208"/>
      <c r="D30" s="208"/>
      <c r="E30" s="208"/>
      <c r="F30" s="208"/>
      <c r="G30" s="208"/>
      <c r="H30" s="208"/>
      <c r="I30" s="208"/>
      <c r="J30" s="208"/>
      <c r="K30" s="208"/>
      <c r="L30" s="208"/>
      <c r="M30" s="209"/>
    </row>
    <row r="31" spans="2:13" ht="18" customHeight="1">
      <c r="B31" s="210" t="s">
        <v>91</v>
      </c>
      <c r="C31" s="199"/>
      <c r="D31" s="199"/>
      <c r="E31" s="199"/>
      <c r="F31" s="199"/>
      <c r="G31" s="148"/>
      <c r="H31" s="148"/>
      <c r="I31" s="148"/>
      <c r="J31" s="148"/>
      <c r="K31" s="148"/>
      <c r="L31" s="148"/>
      <c r="M31" s="149"/>
    </row>
    <row r="32" spans="2:13" ht="18">
      <c r="B32" s="211" t="s">
        <v>95</v>
      </c>
      <c r="C32" s="212"/>
      <c r="D32" s="212"/>
      <c r="E32" s="212"/>
      <c r="F32" s="212"/>
      <c r="G32" s="147"/>
      <c r="H32" s="60"/>
      <c r="I32" s="60"/>
      <c r="J32" s="199"/>
      <c r="K32" s="199"/>
      <c r="L32" s="199"/>
      <c r="M32" s="200"/>
    </row>
    <row r="33" spans="2:13" ht="23.25" customHeight="1" thickBot="1">
      <c r="B33" s="80"/>
      <c r="C33" s="81"/>
      <c r="D33" s="81"/>
      <c r="E33" s="81"/>
      <c r="F33" s="81"/>
      <c r="G33" s="81"/>
      <c r="H33" s="81"/>
      <c r="I33" s="81"/>
      <c r="J33" s="81"/>
      <c r="K33" s="81"/>
      <c r="L33" s="81"/>
      <c r="M33" s="82"/>
    </row>
    <row r="55" spans="2:3" ht="12.75">
      <c r="B55" s="3"/>
      <c r="C55" s="3"/>
    </row>
    <row r="56" spans="2:3" ht="12.75">
      <c r="B56" s="3" t="s">
        <v>5</v>
      </c>
      <c r="C56" s="3" t="s">
        <v>8</v>
      </c>
    </row>
    <row r="57" spans="2:3" ht="12.75">
      <c r="B57" s="3" t="s">
        <v>6</v>
      </c>
      <c r="C57" s="3"/>
    </row>
    <row r="58" spans="2:3" ht="12.75">
      <c r="B58" s="3" t="s">
        <v>7</v>
      </c>
      <c r="C58" s="3"/>
    </row>
    <row r="59" spans="2:3" ht="12.75">
      <c r="B59" s="3" t="s">
        <v>10</v>
      </c>
      <c r="C59" s="3"/>
    </row>
    <row r="60" spans="2:3" ht="12.75">
      <c r="B60" s="3" t="s">
        <v>9</v>
      </c>
      <c r="C60" s="3"/>
    </row>
    <row r="61" spans="2:3" ht="12.75">
      <c r="B61" s="4"/>
      <c r="C61" s="4"/>
    </row>
  </sheetData>
  <sheetProtection password="91EA" sheet="1" objects="1" scenarios="1" selectLockedCells="1"/>
  <mergeCells count="16">
    <mergeCell ref="J32:M32"/>
    <mergeCell ref="B3:M3"/>
    <mergeCell ref="B4:M4"/>
    <mergeCell ref="C6:E6"/>
    <mergeCell ref="C21:D21"/>
    <mergeCell ref="B30:M30"/>
    <mergeCell ref="B31:F31"/>
    <mergeCell ref="B32:F32"/>
    <mergeCell ref="B2:M2"/>
    <mergeCell ref="D7:E7"/>
    <mergeCell ref="C22:D22"/>
    <mergeCell ref="D8:E8"/>
    <mergeCell ref="D9:E9"/>
    <mergeCell ref="H13:J13"/>
    <mergeCell ref="C13:E13"/>
    <mergeCell ref="I6:J6"/>
  </mergeCells>
  <dataValidations count="4">
    <dataValidation type="whole" allowBlank="1" showInputMessage="1" showErrorMessage="1" error="This tool is capable of loan period analysis for a maximum of 10 years " sqref="K11">
      <formula1>0</formula1>
      <formula2>10</formula2>
    </dataValidation>
    <dataValidation type="whole" allowBlank="1" showInputMessage="1" showErrorMessage="1" error="number of payments are limited to a minimum of 1 and a maximum of 12 per year" sqref="K12">
      <formula1>1</formula1>
      <formula2>12</formula2>
    </dataValidation>
    <dataValidation type="whole" allowBlank="1" showInputMessage="1" showErrorMessage="1" error="This tool is capable of financial analysis for a maximum of 10 years " sqref="K7">
      <formula1>1</formula1>
      <formula2>10</formula2>
    </dataValidation>
    <dataValidation type="decimal" allowBlank="1" showInputMessage="1" showErrorMessage="1" sqref="K8">
      <formula1>0.05</formula1>
      <formula2>0.15</formula2>
    </dataValidation>
  </dataValidations>
  <hyperlinks>
    <hyperlink ref="B31:F31" r:id="rId1" display="please visit ENERGY STAR at:   http://www.energystar.gov/"/>
    <hyperlink ref="B32:F32" r:id="rId2" display="For questions or comments about this calculator, please email:  buildingcalculators@epa.gov"/>
  </hyperlinks>
  <printOptions/>
  <pageMargins left="1.5" right="1.36" top="0.51" bottom="1" header="0.5" footer="0.5"/>
  <pageSetup horizontalDpi="600" verticalDpi="600" orientation="landscape" scale="49" r:id="rId5"/>
  <headerFooter alignWithMargins="0">
    <oddFooter>&amp;LUS EPA ENERGY STAR Valuator Tool
Version 1.0
&amp;R&amp;D</oddFooter>
  </headerFooter>
  <drawing r:id="rId4"/>
  <legacyDrawing r:id="rId3"/>
</worksheet>
</file>

<file path=xl/worksheets/sheet3.xml><?xml version="1.0" encoding="utf-8"?>
<worksheet xmlns="http://schemas.openxmlformats.org/spreadsheetml/2006/main" xmlns:r="http://schemas.openxmlformats.org/officeDocument/2006/relationships">
  <sheetPr codeName="Sheet2"/>
  <dimension ref="B2:W219"/>
  <sheetViews>
    <sheetView showGridLines="0" showRowColHeaders="0" zoomScale="70" zoomScaleNormal="70" zoomScaleSheetLayoutView="55" workbookViewId="0" topLeftCell="A1">
      <selection activeCell="F9" sqref="F9"/>
    </sheetView>
  </sheetViews>
  <sheetFormatPr defaultColWidth="9.140625" defaultRowHeight="12.75"/>
  <cols>
    <col min="1" max="1" width="9.140625" style="2" customWidth="1"/>
    <col min="2" max="2" width="6.7109375" style="2" customWidth="1"/>
    <col min="3" max="3" width="16.57421875" style="2" customWidth="1"/>
    <col min="4" max="4" width="21.140625" style="2" customWidth="1"/>
    <col min="5" max="5" width="22.00390625" style="2" customWidth="1"/>
    <col min="6" max="6" width="22.140625" style="2" customWidth="1"/>
    <col min="7" max="7" width="20.28125" style="2" customWidth="1"/>
    <col min="8" max="8" width="23.140625" style="2" customWidth="1"/>
    <col min="9" max="9" width="19.00390625" style="2" customWidth="1"/>
    <col min="10" max="10" width="17.8515625" style="2" customWidth="1"/>
    <col min="11" max="11" width="20.28125" style="2" customWidth="1"/>
    <col min="12" max="12" width="6.7109375" style="2" customWidth="1"/>
    <col min="13" max="13" width="12.7109375" style="2" customWidth="1"/>
    <col min="14" max="14" width="15.7109375" style="2" customWidth="1"/>
    <col min="15" max="15" width="12.7109375" style="2" customWidth="1"/>
    <col min="16" max="16" width="9.140625" style="2" customWidth="1"/>
    <col min="17" max="17" width="17.57421875" style="2" bestFit="1" customWidth="1"/>
    <col min="18" max="16384" width="9.140625" style="2" customWidth="1"/>
  </cols>
  <sheetData>
    <row r="1" ht="20.25" customHeight="1" thickBot="1"/>
    <row r="2" spans="2:12" ht="86.25" customHeight="1">
      <c r="B2" s="144"/>
      <c r="C2" s="46"/>
      <c r="D2" s="223" t="s">
        <v>76</v>
      </c>
      <c r="E2" s="224"/>
      <c r="F2" s="224"/>
      <c r="G2" s="224"/>
      <c r="H2" s="224"/>
      <c r="I2" s="224"/>
      <c r="J2" s="224"/>
      <c r="K2" s="46"/>
      <c r="L2" s="45"/>
    </row>
    <row r="3" spans="2:12" ht="41.25" customHeight="1" thickBot="1">
      <c r="B3" s="145"/>
      <c r="C3" s="143"/>
      <c r="D3" s="226" t="s">
        <v>54</v>
      </c>
      <c r="E3" s="227"/>
      <c r="F3" s="227"/>
      <c r="G3" s="227"/>
      <c r="H3" s="227"/>
      <c r="I3" s="227"/>
      <c r="J3" s="227"/>
      <c r="K3" s="146"/>
      <c r="L3" s="44"/>
    </row>
    <row r="4" spans="2:12" ht="75.75" customHeight="1">
      <c r="B4" s="95"/>
      <c r="C4" s="221" t="s">
        <v>94</v>
      </c>
      <c r="D4" s="221"/>
      <c r="E4" s="221"/>
      <c r="F4" s="221"/>
      <c r="G4" s="221"/>
      <c r="H4" s="221"/>
      <c r="I4" s="221"/>
      <c r="J4" s="221"/>
      <c r="K4" s="221"/>
      <c r="L4" s="96"/>
    </row>
    <row r="5" spans="2:12" ht="34.5" customHeight="1">
      <c r="B5" s="78"/>
      <c r="C5" s="69"/>
      <c r="D5" s="69"/>
      <c r="E5" s="97" t="s">
        <v>74</v>
      </c>
      <c r="F5" s="97"/>
      <c r="G5" s="97"/>
      <c r="H5" s="98">
        <f>J28</f>
        <v>657479</v>
      </c>
      <c r="I5" s="99"/>
      <c r="J5" s="99"/>
      <c r="K5" s="99"/>
      <c r="L5" s="100"/>
    </row>
    <row r="6" spans="2:12" ht="20.25">
      <c r="B6" s="95"/>
      <c r="C6" s="69"/>
      <c r="D6" s="69"/>
      <c r="E6" s="101" t="s">
        <v>92</v>
      </c>
      <c r="F6" s="101"/>
      <c r="G6" s="101"/>
      <c r="H6" s="98">
        <f>F15</f>
        <v>657479</v>
      </c>
      <c r="I6" s="99"/>
      <c r="J6" s="99"/>
      <c r="K6" s="99"/>
      <c r="L6" s="100"/>
    </row>
    <row r="7" spans="2:12" ht="80.25" customHeight="1">
      <c r="B7" s="95"/>
      <c r="C7" s="69"/>
      <c r="D7" s="69"/>
      <c r="E7" s="102" t="s">
        <v>75</v>
      </c>
      <c r="F7" s="102"/>
      <c r="G7" s="102"/>
      <c r="H7" s="103">
        <f>F16</f>
        <v>10957983.333333334</v>
      </c>
      <c r="I7" s="99"/>
      <c r="J7" s="99"/>
      <c r="K7" s="99"/>
      <c r="L7" s="100"/>
    </row>
    <row r="8" spans="2:12" ht="82.5" customHeight="1">
      <c r="B8" s="104"/>
      <c r="C8" s="222" t="s">
        <v>18</v>
      </c>
      <c r="D8" s="222"/>
      <c r="E8" s="222"/>
      <c r="F8" s="222"/>
      <c r="G8" s="105"/>
      <c r="H8" s="105"/>
      <c r="I8" s="53"/>
      <c r="J8" s="53"/>
      <c r="K8" s="60"/>
      <c r="L8" s="106"/>
    </row>
    <row r="9" spans="2:12" ht="20.25">
      <c r="B9" s="177"/>
      <c r="C9" s="58" t="s">
        <v>57</v>
      </c>
      <c r="D9" s="107"/>
      <c r="E9" s="108"/>
      <c r="F9" s="151">
        <f>SUM(Inputs!D15:D19)-Inputs!E26</f>
        <v>0</v>
      </c>
      <c r="G9" s="109"/>
      <c r="H9" s="105"/>
      <c r="I9" s="53"/>
      <c r="J9" s="53"/>
      <c r="K9" s="60"/>
      <c r="L9" s="106"/>
    </row>
    <row r="10" spans="2:12" ht="20.25">
      <c r="B10" s="177"/>
      <c r="C10" s="58" t="s">
        <v>58</v>
      </c>
      <c r="D10" s="107"/>
      <c r="E10" s="108"/>
      <c r="F10" s="152" t="e">
        <f>F9/Inputs!D8</f>
        <v>#DIV/0!</v>
      </c>
      <c r="G10" s="109"/>
      <c r="H10" s="105"/>
      <c r="I10" s="53"/>
      <c r="J10" s="53"/>
      <c r="K10" s="60"/>
      <c r="L10" s="106"/>
    </row>
    <row r="11" spans="2:12" ht="18">
      <c r="B11" s="177"/>
      <c r="C11" s="58" t="s">
        <v>62</v>
      </c>
      <c r="D11" s="109"/>
      <c r="E11" s="108"/>
      <c r="F11" s="150" t="str">
        <f>IF(J28&gt;0,TEXT(ROUND(F9/J28,2)&amp;" years","xxx"),0)</f>
        <v>0 years</v>
      </c>
      <c r="G11" s="109"/>
      <c r="H11" s="109"/>
      <c r="I11" s="60"/>
      <c r="J11" s="53"/>
      <c r="K11" s="60"/>
      <c r="L11" s="106"/>
    </row>
    <row r="12" spans="2:12" ht="18">
      <c r="B12" s="177"/>
      <c r="C12" s="58" t="s">
        <v>59</v>
      </c>
      <c r="D12" s="109"/>
      <c r="E12" s="108"/>
      <c r="F12" s="154" t="e">
        <f>+J28/F9</f>
        <v>#DIV/0!</v>
      </c>
      <c r="G12" s="109"/>
      <c r="H12" s="109"/>
      <c r="I12" s="60"/>
      <c r="J12" s="53"/>
      <c r="K12" s="60"/>
      <c r="L12" s="106"/>
    </row>
    <row r="13" spans="2:12" ht="18">
      <c r="B13" s="177"/>
      <c r="C13" s="58" t="s">
        <v>61</v>
      </c>
      <c r="D13" s="109"/>
      <c r="E13" s="108"/>
      <c r="F13" s="156">
        <f>NPV(+Inputs!K8,J28:J37)-F9</f>
        <v>2625123.0024680616</v>
      </c>
      <c r="G13" s="109"/>
      <c r="H13" s="109"/>
      <c r="I13" s="60"/>
      <c r="J13" s="53"/>
      <c r="K13" s="60"/>
      <c r="L13" s="106"/>
    </row>
    <row r="14" spans="2:12" ht="18">
      <c r="B14" s="177"/>
      <c r="C14" s="58" t="s">
        <v>60</v>
      </c>
      <c r="D14" s="109"/>
      <c r="E14" s="108"/>
      <c r="F14" s="155" t="e">
        <f>IF(SUM(J27:J37)&gt;0,IRR(J27:J37),0)</f>
        <v>#DIV/0!</v>
      </c>
      <c r="G14" s="109"/>
      <c r="H14" s="109"/>
      <c r="I14" s="60"/>
      <c r="J14" s="53"/>
      <c r="K14" s="60"/>
      <c r="L14" s="106"/>
    </row>
    <row r="15" spans="2:12" ht="18">
      <c r="B15" s="177"/>
      <c r="C15" s="58" t="s">
        <v>63</v>
      </c>
      <c r="D15" s="110"/>
      <c r="E15" s="108"/>
      <c r="F15" s="151">
        <f>J28</f>
        <v>657479</v>
      </c>
      <c r="G15" s="109"/>
      <c r="H15" s="109"/>
      <c r="I15" s="60"/>
      <c r="J15" s="53"/>
      <c r="K15" s="60"/>
      <c r="L15" s="106"/>
    </row>
    <row r="16" spans="2:12" ht="18">
      <c r="B16" s="177"/>
      <c r="C16" s="58" t="s">
        <v>64</v>
      </c>
      <c r="D16" s="109"/>
      <c r="E16" s="108"/>
      <c r="F16" s="151">
        <f>F15/Inputs!K9</f>
        <v>10957983.333333334</v>
      </c>
      <c r="G16" s="109"/>
      <c r="H16" s="109"/>
      <c r="I16" s="60"/>
      <c r="J16" s="53"/>
      <c r="K16" s="60"/>
      <c r="L16" s="106"/>
    </row>
    <row r="17" spans="2:12" ht="22.5" customHeight="1">
      <c r="B17" s="177"/>
      <c r="C17" s="111"/>
      <c r="D17" s="109"/>
      <c r="E17" s="109"/>
      <c r="F17" s="109"/>
      <c r="G17" s="109"/>
      <c r="H17" s="109"/>
      <c r="I17" s="60"/>
      <c r="J17" s="53"/>
      <c r="K17" s="60"/>
      <c r="L17" s="106"/>
    </row>
    <row r="18" spans="2:12" ht="85.5" customHeight="1">
      <c r="B18" s="104"/>
      <c r="C18" s="222" t="s">
        <v>19</v>
      </c>
      <c r="D18" s="222"/>
      <c r="E18" s="222"/>
      <c r="F18" s="222"/>
      <c r="G18" s="222"/>
      <c r="H18" s="222"/>
      <c r="I18" s="222"/>
      <c r="J18" s="222"/>
      <c r="K18" s="222"/>
      <c r="L18" s="106"/>
    </row>
    <row r="19" spans="2:14" ht="18">
      <c r="B19" s="104"/>
      <c r="C19" s="111"/>
      <c r="D19" s="109"/>
      <c r="E19" s="176" t="s">
        <v>21</v>
      </c>
      <c r="F19" s="109"/>
      <c r="G19" s="176" t="s">
        <v>22</v>
      </c>
      <c r="H19" s="109"/>
      <c r="I19" s="176" t="s">
        <v>93</v>
      </c>
      <c r="J19" s="60"/>
      <c r="K19" s="60"/>
      <c r="L19" s="106"/>
      <c r="N19" s="8"/>
    </row>
    <row r="20" spans="2:12" ht="18">
      <c r="B20" s="78"/>
      <c r="C20" s="56" t="s">
        <v>65</v>
      </c>
      <c r="D20" s="109"/>
      <c r="E20" s="150">
        <f>Inputs!E24</f>
        <v>0</v>
      </c>
      <c r="F20" s="109"/>
      <c r="G20" s="150" t="e">
        <f>INDEX(Data!$A$5:$AY$105,100-E20+2,(1-G21/E21)*100+1)</f>
        <v>#DIV/0!</v>
      </c>
      <c r="H20" s="109"/>
      <c r="I20" s="153" t="e">
        <f>G20-E20&amp;" points"</f>
        <v>#DIV/0!</v>
      </c>
      <c r="J20" s="60"/>
      <c r="K20" s="60"/>
      <c r="L20" s="106"/>
    </row>
    <row r="21" spans="2:12" ht="18">
      <c r="B21" s="78"/>
      <c r="C21" s="56" t="s">
        <v>66</v>
      </c>
      <c r="D21" s="109"/>
      <c r="E21" s="151">
        <f>Inputs!D9</f>
        <v>0</v>
      </c>
      <c r="F21" s="109"/>
      <c r="G21" s="151">
        <f>Inputs!D9-Inputs!E25</f>
        <v>0</v>
      </c>
      <c r="H21" s="109"/>
      <c r="I21" s="151">
        <f>E21-G21</f>
        <v>0</v>
      </c>
      <c r="J21" s="60"/>
      <c r="K21" s="60"/>
      <c r="L21" s="106"/>
    </row>
    <row r="22" spans="2:12" ht="18">
      <c r="B22" s="78"/>
      <c r="C22" s="56" t="s">
        <v>67</v>
      </c>
      <c r="D22" s="109"/>
      <c r="E22" s="152" t="e">
        <f>E21/Inputs!D8</f>
        <v>#DIV/0!</v>
      </c>
      <c r="F22" s="109"/>
      <c r="G22" s="152" t="e">
        <f>G21/Inputs!D8</f>
        <v>#DIV/0!</v>
      </c>
      <c r="H22" s="109"/>
      <c r="I22" s="152" t="e">
        <f>E22-G22</f>
        <v>#DIV/0!</v>
      </c>
      <c r="J22" s="60"/>
      <c r="K22" s="60"/>
      <c r="L22" s="106"/>
    </row>
    <row r="23" spans="2:12" ht="18">
      <c r="B23" s="78"/>
      <c r="C23" s="56"/>
      <c r="D23" s="109"/>
      <c r="E23" s="56"/>
      <c r="F23" s="109"/>
      <c r="G23" s="109"/>
      <c r="H23" s="109"/>
      <c r="I23" s="60"/>
      <c r="J23" s="60"/>
      <c r="K23" s="60"/>
      <c r="L23" s="106"/>
    </row>
    <row r="24" spans="2:12" ht="66.75" customHeight="1">
      <c r="B24" s="78"/>
      <c r="C24" s="219" t="s">
        <v>40</v>
      </c>
      <c r="D24" s="219"/>
      <c r="E24" s="219"/>
      <c r="F24" s="219"/>
      <c r="G24" s="219"/>
      <c r="H24" s="219"/>
      <c r="I24" s="219"/>
      <c r="J24" s="219"/>
      <c r="K24" s="219"/>
      <c r="L24" s="106"/>
    </row>
    <row r="25" spans="2:12" ht="23.25" customHeight="1">
      <c r="B25" s="78"/>
      <c r="C25" s="108"/>
      <c r="D25" s="225"/>
      <c r="E25" s="225"/>
      <c r="F25" s="225"/>
      <c r="G25" s="225"/>
      <c r="H25" s="225"/>
      <c r="I25" s="69"/>
      <c r="J25" s="69"/>
      <c r="K25" s="69"/>
      <c r="L25" s="112"/>
    </row>
    <row r="26" spans="2:12" ht="95.25" customHeight="1">
      <c r="B26" s="78"/>
      <c r="C26" s="108"/>
      <c r="D26" s="178">
        <f>IF(Inputs!C15&lt;&gt;0,Inputs!C15,"")</f>
      </c>
      <c r="E26" s="178">
        <f>IF(Inputs!C16&lt;&gt;0,Inputs!C16,"")</f>
      </c>
      <c r="F26" s="178">
        <f>IF(Inputs!C17&lt;&gt;0,Inputs!C17,"")</f>
      </c>
      <c r="G26" s="178">
        <f>IF(Inputs!C18&lt;&gt;0,Inputs!C18,"")</f>
      </c>
      <c r="H26" s="178">
        <f>IF(Inputs!C19&lt;&gt;0,Inputs!C19,"")</f>
      </c>
      <c r="I26" s="172" t="s">
        <v>50</v>
      </c>
      <c r="J26" s="172" t="s">
        <v>51</v>
      </c>
      <c r="K26" s="172" t="s">
        <v>52</v>
      </c>
      <c r="L26" s="112"/>
    </row>
    <row r="27" spans="2:12" ht="1.5" customHeight="1">
      <c r="B27" s="78"/>
      <c r="C27" s="108"/>
      <c r="D27" s="115"/>
      <c r="E27" s="115"/>
      <c r="F27" s="115"/>
      <c r="G27" s="115"/>
      <c r="H27" s="113"/>
      <c r="I27" s="116"/>
      <c r="J27" s="117">
        <f>-F9</f>
        <v>0</v>
      </c>
      <c r="K27" s="114"/>
      <c r="L27" s="112"/>
    </row>
    <row r="28" spans="2:12" ht="18">
      <c r="B28" s="78"/>
      <c r="C28" s="24" t="s">
        <v>0</v>
      </c>
      <c r="D28" s="26">
        <v>88200</v>
      </c>
      <c r="E28" s="27">
        <v>163800</v>
      </c>
      <c r="F28" s="27">
        <v>63000</v>
      </c>
      <c r="G28" s="27">
        <v>234000</v>
      </c>
      <c r="H28" s="27">
        <v>83479</v>
      </c>
      <c r="I28" s="27">
        <v>25000</v>
      </c>
      <c r="J28" s="27">
        <f>SUM(D28:I28)-F50</f>
        <v>657479</v>
      </c>
      <c r="K28" s="179" t="e">
        <f>+J28/Inputs!$D$8</f>
        <v>#DIV/0!</v>
      </c>
      <c r="L28" s="112"/>
    </row>
    <row r="29" spans="2:12" ht="18">
      <c r="B29" s="78"/>
      <c r="C29" s="157" t="s">
        <v>1</v>
      </c>
      <c r="D29" s="158">
        <v>88200</v>
      </c>
      <c r="E29" s="159">
        <v>163800</v>
      </c>
      <c r="F29" s="159">
        <v>63000</v>
      </c>
      <c r="G29" s="159">
        <v>234000</v>
      </c>
      <c r="H29" s="159">
        <v>83479</v>
      </c>
      <c r="I29" s="159">
        <v>25000</v>
      </c>
      <c r="J29" s="159">
        <f aca="true" t="shared" si="0" ref="J29:J37">SUM(D29:I29)-F51</f>
        <v>657479</v>
      </c>
      <c r="K29" s="180" t="e">
        <f>+J29/Inputs!$D$8</f>
        <v>#DIV/0!</v>
      </c>
      <c r="L29" s="112"/>
    </row>
    <row r="30" spans="2:12" ht="18">
      <c r="B30" s="78"/>
      <c r="C30" s="25" t="s">
        <v>2</v>
      </c>
      <c r="D30" s="28">
        <v>88200</v>
      </c>
      <c r="E30" s="29">
        <v>163800</v>
      </c>
      <c r="F30" s="29">
        <v>63000</v>
      </c>
      <c r="G30" s="29">
        <v>234000</v>
      </c>
      <c r="H30" s="29">
        <v>83479</v>
      </c>
      <c r="I30" s="29">
        <v>25000</v>
      </c>
      <c r="J30" s="29">
        <f t="shared" si="0"/>
        <v>657479</v>
      </c>
      <c r="K30" s="181" t="e">
        <f>+J30/Inputs!$D$8</f>
        <v>#DIV/0!</v>
      </c>
      <c r="L30" s="112"/>
    </row>
    <row r="31" spans="2:12" ht="18">
      <c r="B31" s="78"/>
      <c r="C31" s="157" t="s">
        <v>3</v>
      </c>
      <c r="D31" s="158">
        <v>88200</v>
      </c>
      <c r="E31" s="159">
        <v>163800</v>
      </c>
      <c r="F31" s="159">
        <v>63000</v>
      </c>
      <c r="G31" s="159">
        <v>234000</v>
      </c>
      <c r="H31" s="159">
        <v>83479</v>
      </c>
      <c r="I31" s="159">
        <v>25000</v>
      </c>
      <c r="J31" s="159">
        <f t="shared" si="0"/>
        <v>657479</v>
      </c>
      <c r="K31" s="180" t="e">
        <f>+J31/Inputs!$D$8</f>
        <v>#DIV/0!</v>
      </c>
      <c r="L31" s="112"/>
    </row>
    <row r="32" spans="2:12" ht="18">
      <c r="B32" s="78"/>
      <c r="C32" s="25" t="s">
        <v>4</v>
      </c>
      <c r="D32" s="28">
        <v>88200</v>
      </c>
      <c r="E32" s="29">
        <v>163800</v>
      </c>
      <c r="F32" s="29">
        <v>63000</v>
      </c>
      <c r="G32" s="29">
        <v>234000</v>
      </c>
      <c r="H32" s="29">
        <v>83479</v>
      </c>
      <c r="I32" s="29">
        <v>25000</v>
      </c>
      <c r="J32" s="29">
        <f t="shared" si="0"/>
        <v>657479</v>
      </c>
      <c r="K32" s="181" t="e">
        <f>+J32/Inputs!$D$8</f>
        <v>#DIV/0!</v>
      </c>
      <c r="L32" s="112"/>
    </row>
    <row r="33" spans="2:12" ht="18" hidden="1">
      <c r="B33" s="78"/>
      <c r="C33" s="157" t="s">
        <v>35</v>
      </c>
      <c r="D33" s="158">
        <v>0</v>
      </c>
      <c r="E33" s="159">
        <v>0</v>
      </c>
      <c r="F33" s="159">
        <v>0</v>
      </c>
      <c r="G33" s="159">
        <v>0</v>
      </c>
      <c r="H33" s="159">
        <v>0</v>
      </c>
      <c r="I33" s="159">
        <v>0</v>
      </c>
      <c r="J33" s="159">
        <f t="shared" si="0"/>
        <v>0</v>
      </c>
      <c r="K33" s="180" t="e">
        <f>+J33/Inputs!$D$8</f>
        <v>#DIV/0!</v>
      </c>
      <c r="L33" s="112"/>
    </row>
    <row r="34" spans="2:12" ht="18" hidden="1">
      <c r="B34" s="78"/>
      <c r="C34" s="25" t="s">
        <v>36</v>
      </c>
      <c r="D34" s="28">
        <v>0</v>
      </c>
      <c r="E34" s="29">
        <v>0</v>
      </c>
      <c r="F34" s="29">
        <v>0</v>
      </c>
      <c r="G34" s="29">
        <v>0</v>
      </c>
      <c r="H34" s="29">
        <v>0</v>
      </c>
      <c r="I34" s="29">
        <v>0</v>
      </c>
      <c r="J34" s="29">
        <f t="shared" si="0"/>
        <v>0</v>
      </c>
      <c r="K34" s="181" t="e">
        <f>+J34/Inputs!$D$8</f>
        <v>#DIV/0!</v>
      </c>
      <c r="L34" s="112"/>
    </row>
    <row r="35" spans="2:12" ht="18" hidden="1">
      <c r="B35" s="78"/>
      <c r="C35" s="157" t="s">
        <v>37</v>
      </c>
      <c r="D35" s="158">
        <v>0</v>
      </c>
      <c r="E35" s="159">
        <v>0</v>
      </c>
      <c r="F35" s="159">
        <v>0</v>
      </c>
      <c r="G35" s="159">
        <v>0</v>
      </c>
      <c r="H35" s="159">
        <v>0</v>
      </c>
      <c r="I35" s="159">
        <v>0</v>
      </c>
      <c r="J35" s="159">
        <f t="shared" si="0"/>
        <v>0</v>
      </c>
      <c r="K35" s="180" t="e">
        <f>+J35/Inputs!$D$8</f>
        <v>#DIV/0!</v>
      </c>
      <c r="L35" s="112"/>
    </row>
    <row r="36" spans="2:12" ht="18" hidden="1">
      <c r="B36" s="78"/>
      <c r="C36" s="25" t="s">
        <v>38</v>
      </c>
      <c r="D36" s="28">
        <v>0</v>
      </c>
      <c r="E36" s="29">
        <v>0</v>
      </c>
      <c r="F36" s="29">
        <v>0</v>
      </c>
      <c r="G36" s="29">
        <v>0</v>
      </c>
      <c r="H36" s="29">
        <v>0</v>
      </c>
      <c r="I36" s="29">
        <v>0</v>
      </c>
      <c r="J36" s="29">
        <f t="shared" si="0"/>
        <v>0</v>
      </c>
      <c r="K36" s="181" t="e">
        <f>+J36/Inputs!$D$8</f>
        <v>#DIV/0!</v>
      </c>
      <c r="L36" s="118"/>
    </row>
    <row r="37" spans="2:12" ht="18" hidden="1">
      <c r="B37" s="78"/>
      <c r="C37" s="164" t="s">
        <v>39</v>
      </c>
      <c r="D37" s="165">
        <v>0</v>
      </c>
      <c r="E37" s="166">
        <v>0</v>
      </c>
      <c r="F37" s="166">
        <v>0</v>
      </c>
      <c r="G37" s="166">
        <v>0</v>
      </c>
      <c r="H37" s="166">
        <v>0</v>
      </c>
      <c r="I37" s="166">
        <v>0</v>
      </c>
      <c r="J37" s="166">
        <f t="shared" si="0"/>
        <v>0</v>
      </c>
      <c r="K37" s="182" t="e">
        <f>+J37/Inputs!$D$8</f>
        <v>#DIV/0!</v>
      </c>
      <c r="L37" s="118"/>
    </row>
    <row r="38" spans="2:23" ht="15" hidden="1">
      <c r="B38" s="78"/>
      <c r="C38" s="60"/>
      <c r="D38" s="60"/>
      <c r="E38" s="60"/>
      <c r="F38" s="60"/>
      <c r="G38" s="60"/>
      <c r="H38" s="60"/>
      <c r="I38" s="60"/>
      <c r="J38" s="60"/>
      <c r="K38" s="120"/>
      <c r="L38" s="118"/>
      <c r="N38" s="9"/>
      <c r="O38" s="9"/>
      <c r="P38" s="9"/>
      <c r="Q38" s="9"/>
      <c r="R38" s="9"/>
      <c r="S38" s="9"/>
      <c r="T38" s="9"/>
      <c r="U38" s="9"/>
      <c r="V38" s="9"/>
      <c r="W38" s="9"/>
    </row>
    <row r="39" spans="2:23" ht="47.25" customHeight="1" hidden="1">
      <c r="B39" s="78"/>
      <c r="C39" s="215" t="s">
        <v>23</v>
      </c>
      <c r="D39" s="216"/>
      <c r="E39" s="216"/>
      <c r="F39" s="216"/>
      <c r="G39" s="216"/>
      <c r="H39" s="216"/>
      <c r="I39" s="216"/>
      <c r="J39" s="216"/>
      <c r="K39" s="217"/>
      <c r="L39" s="119"/>
      <c r="N39" s="9"/>
      <c r="O39" s="9"/>
      <c r="P39" s="9"/>
      <c r="Q39" s="9"/>
      <c r="R39" s="9"/>
      <c r="S39" s="9"/>
      <c r="T39" s="9"/>
      <c r="U39" s="9"/>
      <c r="V39" s="9"/>
      <c r="W39" s="9"/>
    </row>
    <row r="40" spans="2:23" ht="25.5" customHeight="1" hidden="1">
      <c r="B40" s="78"/>
      <c r="C40" s="121"/>
      <c r="D40" s="56"/>
      <c r="E40" s="56"/>
      <c r="F40" s="109"/>
      <c r="G40" s="109"/>
      <c r="H40" s="109"/>
      <c r="I40" s="60"/>
      <c r="J40" s="60"/>
      <c r="K40" s="122"/>
      <c r="L40" s="106"/>
      <c r="N40" s="9"/>
      <c r="O40" s="10"/>
      <c r="P40" s="10"/>
      <c r="Q40" s="11"/>
      <c r="R40" s="11"/>
      <c r="S40" s="11"/>
      <c r="T40" s="11"/>
      <c r="U40" s="11"/>
      <c r="V40" s="9"/>
      <c r="W40" s="9"/>
    </row>
    <row r="41" spans="2:23" ht="18" hidden="1">
      <c r="B41" s="78"/>
      <c r="C41" s="123" t="s">
        <v>68</v>
      </c>
      <c r="D41" s="60"/>
      <c r="E41" s="151">
        <f>F9</f>
        <v>0</v>
      </c>
      <c r="F41" s="109"/>
      <c r="G41" s="109"/>
      <c r="H41" s="109"/>
      <c r="I41" s="60"/>
      <c r="J41" s="60"/>
      <c r="K41" s="122"/>
      <c r="L41" s="106"/>
      <c r="N41" s="9"/>
      <c r="O41" s="12"/>
      <c r="P41" s="12"/>
      <c r="Q41" s="13"/>
      <c r="R41" s="13"/>
      <c r="S41" s="13"/>
      <c r="T41" s="13"/>
      <c r="U41" s="13"/>
      <c r="V41" s="9"/>
      <c r="W41" s="9"/>
    </row>
    <row r="42" spans="2:23" ht="18" hidden="1">
      <c r="B42" s="78"/>
      <c r="C42" s="123" t="s">
        <v>69</v>
      </c>
      <c r="D42" s="60"/>
      <c r="E42" s="167">
        <f>Inputs!K11</f>
        <v>0</v>
      </c>
      <c r="F42" s="109"/>
      <c r="G42" s="109"/>
      <c r="H42" s="109"/>
      <c r="I42" s="60"/>
      <c r="J42" s="60"/>
      <c r="K42" s="122"/>
      <c r="L42" s="106"/>
      <c r="N42" s="9"/>
      <c r="O42" s="12"/>
      <c r="P42" s="12"/>
      <c r="Q42" s="13"/>
      <c r="R42" s="13"/>
      <c r="S42" s="13"/>
      <c r="T42" s="13"/>
      <c r="U42" s="13"/>
      <c r="V42" s="9"/>
      <c r="W42" s="9"/>
    </row>
    <row r="43" spans="2:23" ht="18" hidden="1">
      <c r="B43" s="78"/>
      <c r="C43" s="123" t="s">
        <v>70</v>
      </c>
      <c r="D43" s="60"/>
      <c r="E43" s="151">
        <f>F66</f>
        <v>0</v>
      </c>
      <c r="F43" s="109"/>
      <c r="G43" s="109"/>
      <c r="H43" s="109"/>
      <c r="I43" s="60"/>
      <c r="J43" s="60"/>
      <c r="K43" s="122"/>
      <c r="L43" s="106"/>
      <c r="N43" s="9"/>
      <c r="O43" s="12"/>
      <c r="P43" s="12"/>
      <c r="Q43" s="13"/>
      <c r="R43" s="13"/>
      <c r="S43" s="13"/>
      <c r="T43" s="13"/>
      <c r="U43" s="13"/>
      <c r="V43" s="9"/>
      <c r="W43" s="9"/>
    </row>
    <row r="44" spans="2:23" ht="18" hidden="1">
      <c r="B44" s="78"/>
      <c r="C44" s="123" t="s">
        <v>71</v>
      </c>
      <c r="D44" s="60"/>
      <c r="E44" s="150">
        <f>Inputs!K11*Inputs!K12</f>
        <v>0</v>
      </c>
      <c r="F44" s="109"/>
      <c r="G44" s="109"/>
      <c r="H44" s="109"/>
      <c r="I44" s="60"/>
      <c r="J44" s="60"/>
      <c r="K44" s="122"/>
      <c r="L44" s="106"/>
      <c r="N44" s="9"/>
      <c r="O44" s="12"/>
      <c r="P44" s="12"/>
      <c r="Q44" s="13"/>
      <c r="R44" s="13"/>
      <c r="S44" s="13"/>
      <c r="T44" s="13"/>
      <c r="U44" s="13"/>
      <c r="V44" s="9"/>
      <c r="W44" s="9"/>
    </row>
    <row r="45" spans="2:23" ht="18" hidden="1">
      <c r="B45" s="78"/>
      <c r="C45" s="123" t="s">
        <v>72</v>
      </c>
      <c r="D45" s="60"/>
      <c r="E45" s="155">
        <f>Inputs!K13</f>
        <v>0.08</v>
      </c>
      <c r="F45" s="109"/>
      <c r="G45" s="109"/>
      <c r="H45" s="109"/>
      <c r="I45" s="60"/>
      <c r="J45" s="60"/>
      <c r="K45" s="122"/>
      <c r="L45" s="106"/>
      <c r="N45" s="9"/>
      <c r="O45" s="12"/>
      <c r="P45" s="12"/>
      <c r="Q45" s="13"/>
      <c r="R45" s="13"/>
      <c r="S45" s="13"/>
      <c r="T45" s="13"/>
      <c r="U45" s="13"/>
      <c r="V45" s="9"/>
      <c r="W45" s="9"/>
    </row>
    <row r="46" spans="2:23" ht="18" hidden="1">
      <c r="B46" s="78"/>
      <c r="C46" s="123" t="s">
        <v>73</v>
      </c>
      <c r="D46" s="60"/>
      <c r="E46" s="156">
        <f>(E21-G21)/12</f>
        <v>0</v>
      </c>
      <c r="F46" s="109"/>
      <c r="G46" s="109"/>
      <c r="H46" s="109"/>
      <c r="I46" s="60"/>
      <c r="J46" s="60"/>
      <c r="K46" s="122"/>
      <c r="L46" s="106"/>
      <c r="N46" s="9"/>
      <c r="O46" s="12"/>
      <c r="P46" s="12"/>
      <c r="Q46" s="13"/>
      <c r="R46" s="13"/>
      <c r="S46" s="13"/>
      <c r="T46" s="13"/>
      <c r="U46" s="13"/>
      <c r="V46" s="9"/>
      <c r="W46" s="9"/>
    </row>
    <row r="47" spans="2:23" ht="18" hidden="1">
      <c r="B47" s="78"/>
      <c r="C47" s="123"/>
      <c r="D47" s="109"/>
      <c r="E47" s="109"/>
      <c r="F47" s="109"/>
      <c r="G47" s="109"/>
      <c r="H47" s="109"/>
      <c r="I47" s="60"/>
      <c r="J47" s="60"/>
      <c r="K47" s="122"/>
      <c r="L47" s="106"/>
      <c r="N47" s="9"/>
      <c r="O47" s="12"/>
      <c r="P47" s="12"/>
      <c r="Q47" s="13"/>
      <c r="R47" s="13"/>
      <c r="S47" s="13"/>
      <c r="T47" s="13"/>
      <c r="U47" s="13"/>
      <c r="V47" s="9"/>
      <c r="W47" s="9"/>
    </row>
    <row r="48" spans="2:23" ht="20.25" hidden="1">
      <c r="B48" s="78"/>
      <c r="C48" s="218" t="s">
        <v>79</v>
      </c>
      <c r="D48" s="219"/>
      <c r="E48" s="219"/>
      <c r="F48" s="219"/>
      <c r="G48" s="219"/>
      <c r="H48" s="219"/>
      <c r="I48" s="219"/>
      <c r="J48" s="219"/>
      <c r="K48" s="220"/>
      <c r="L48" s="106"/>
      <c r="N48" s="9"/>
      <c r="O48" s="12"/>
      <c r="P48" s="12"/>
      <c r="Q48" s="13"/>
      <c r="R48" s="13"/>
      <c r="S48" s="13"/>
      <c r="T48" s="13"/>
      <c r="U48" s="13"/>
      <c r="V48" s="9"/>
      <c r="W48" s="9"/>
    </row>
    <row r="49" spans="2:23" ht="36" hidden="1">
      <c r="B49" s="78"/>
      <c r="C49" s="124"/>
      <c r="D49" s="56"/>
      <c r="E49" s="125" t="s">
        <v>25</v>
      </c>
      <c r="F49" s="67" t="s">
        <v>26</v>
      </c>
      <c r="G49" s="67" t="s">
        <v>55</v>
      </c>
      <c r="H49" s="67" t="s">
        <v>24</v>
      </c>
      <c r="I49" s="60"/>
      <c r="J49" s="60"/>
      <c r="K49" s="122"/>
      <c r="L49" s="106"/>
      <c r="N49" s="9"/>
      <c r="O49" s="12"/>
      <c r="P49" s="12"/>
      <c r="Q49" s="14"/>
      <c r="R49" s="14"/>
      <c r="S49" s="14"/>
      <c r="T49" s="14"/>
      <c r="U49" s="14"/>
      <c r="V49" s="9"/>
      <c r="W49" s="9"/>
    </row>
    <row r="50" spans="2:23" ht="18" hidden="1">
      <c r="B50" s="78"/>
      <c r="C50" s="123"/>
      <c r="D50" s="56"/>
      <c r="E50" s="126" t="s">
        <v>0</v>
      </c>
      <c r="F50" s="20"/>
      <c r="G50" s="21"/>
      <c r="H50" s="22"/>
      <c r="I50" s="60"/>
      <c r="J50" s="60"/>
      <c r="K50" s="122"/>
      <c r="L50" s="106"/>
      <c r="N50" s="9"/>
      <c r="O50" s="12"/>
      <c r="P50" s="12"/>
      <c r="Q50" s="14"/>
      <c r="R50" s="14"/>
      <c r="S50" s="14"/>
      <c r="T50" s="14"/>
      <c r="U50" s="14"/>
      <c r="V50" s="9"/>
      <c r="W50" s="9"/>
    </row>
    <row r="51" spans="2:23" ht="18" hidden="1">
      <c r="B51" s="78"/>
      <c r="C51" s="123"/>
      <c r="D51" s="56"/>
      <c r="E51" s="126" t="s">
        <v>1</v>
      </c>
      <c r="F51" s="160"/>
      <c r="G51" s="161"/>
      <c r="H51" s="162"/>
      <c r="I51" s="60"/>
      <c r="J51" s="60"/>
      <c r="K51" s="122"/>
      <c r="L51" s="106"/>
      <c r="N51" s="9"/>
      <c r="O51" s="12"/>
      <c r="P51" s="12"/>
      <c r="Q51" s="14"/>
      <c r="R51" s="14"/>
      <c r="S51" s="14"/>
      <c r="T51" s="14"/>
      <c r="U51" s="14"/>
      <c r="V51" s="9"/>
      <c r="W51" s="9"/>
    </row>
    <row r="52" spans="2:23" ht="18" hidden="1">
      <c r="B52" s="78"/>
      <c r="C52" s="123"/>
      <c r="D52" s="56"/>
      <c r="E52" s="126" t="s">
        <v>2</v>
      </c>
      <c r="F52" s="19"/>
      <c r="G52" s="18"/>
      <c r="H52" s="23"/>
      <c r="I52" s="60"/>
      <c r="J52" s="60"/>
      <c r="K52" s="122"/>
      <c r="L52" s="106"/>
      <c r="N52" s="9"/>
      <c r="O52" s="12"/>
      <c r="P52" s="12"/>
      <c r="Q52" s="14"/>
      <c r="R52" s="14"/>
      <c r="S52" s="14"/>
      <c r="T52" s="14"/>
      <c r="U52" s="14"/>
      <c r="V52" s="9"/>
      <c r="W52" s="9"/>
    </row>
    <row r="53" spans="2:23" ht="18" hidden="1">
      <c r="B53" s="78"/>
      <c r="C53" s="123"/>
      <c r="D53" s="56"/>
      <c r="E53" s="126" t="s">
        <v>3</v>
      </c>
      <c r="F53" s="160"/>
      <c r="G53" s="161"/>
      <c r="H53" s="162"/>
      <c r="I53" s="60"/>
      <c r="J53" s="60"/>
      <c r="K53" s="122"/>
      <c r="L53" s="106"/>
      <c r="N53" s="9"/>
      <c r="O53" s="12"/>
      <c r="P53" s="12"/>
      <c r="Q53" s="14"/>
      <c r="R53" s="14"/>
      <c r="S53" s="14"/>
      <c r="T53" s="14"/>
      <c r="U53" s="14"/>
      <c r="V53" s="9"/>
      <c r="W53" s="9"/>
    </row>
    <row r="54" spans="2:23" ht="18" hidden="1">
      <c r="B54" s="78"/>
      <c r="C54" s="123"/>
      <c r="D54" s="56"/>
      <c r="E54" s="126" t="s">
        <v>4</v>
      </c>
      <c r="F54" s="19"/>
      <c r="G54" s="18"/>
      <c r="H54" s="23"/>
      <c r="I54" s="60"/>
      <c r="J54" s="60"/>
      <c r="K54" s="122"/>
      <c r="L54" s="106"/>
      <c r="N54" s="9"/>
      <c r="O54" s="12"/>
      <c r="P54" s="12"/>
      <c r="Q54" s="14"/>
      <c r="R54" s="14"/>
      <c r="S54" s="14"/>
      <c r="T54" s="14"/>
      <c r="U54" s="14"/>
      <c r="V54" s="9"/>
      <c r="W54" s="9"/>
    </row>
    <row r="55" spans="2:23" ht="18" hidden="1">
      <c r="B55" s="78"/>
      <c r="C55" s="121"/>
      <c r="D55" s="56"/>
      <c r="E55" s="126" t="s">
        <v>35</v>
      </c>
      <c r="F55" s="160"/>
      <c r="G55" s="161"/>
      <c r="H55" s="162"/>
      <c r="I55" s="60"/>
      <c r="J55" s="60"/>
      <c r="K55" s="122"/>
      <c r="L55" s="106"/>
      <c r="N55" s="9"/>
      <c r="O55" s="12"/>
      <c r="P55" s="12"/>
      <c r="Q55" s="13"/>
      <c r="R55" s="13"/>
      <c r="S55" s="13"/>
      <c r="T55" s="13"/>
      <c r="U55" s="13"/>
      <c r="V55" s="9"/>
      <c r="W55" s="9"/>
    </row>
    <row r="56" spans="2:23" ht="18" hidden="1">
      <c r="B56" s="78"/>
      <c r="C56" s="121"/>
      <c r="D56" s="56"/>
      <c r="E56" s="126" t="s">
        <v>36</v>
      </c>
      <c r="F56" s="19"/>
      <c r="G56" s="18"/>
      <c r="H56" s="23"/>
      <c r="I56" s="60"/>
      <c r="J56" s="60"/>
      <c r="K56" s="122"/>
      <c r="L56" s="106"/>
      <c r="N56" s="9"/>
      <c r="O56" s="12"/>
      <c r="P56" s="12"/>
      <c r="Q56" s="15"/>
      <c r="R56" s="15"/>
      <c r="S56" s="15"/>
      <c r="T56" s="15"/>
      <c r="U56" s="15"/>
      <c r="V56" s="9"/>
      <c r="W56" s="9"/>
    </row>
    <row r="57" spans="2:23" ht="18" hidden="1">
      <c r="B57" s="78"/>
      <c r="C57" s="121"/>
      <c r="D57" s="56"/>
      <c r="E57" s="126" t="s">
        <v>37</v>
      </c>
      <c r="F57" s="160"/>
      <c r="G57" s="161"/>
      <c r="H57" s="162"/>
      <c r="I57" s="60"/>
      <c r="J57" s="60"/>
      <c r="K57" s="122"/>
      <c r="L57" s="106"/>
      <c r="N57" s="9"/>
      <c r="O57" s="12"/>
      <c r="P57" s="30"/>
      <c r="Q57" s="15"/>
      <c r="R57" s="15"/>
      <c r="S57" s="15"/>
      <c r="T57" s="15"/>
      <c r="U57" s="15"/>
      <c r="V57" s="9"/>
      <c r="W57" s="9"/>
    </row>
    <row r="58" spans="2:23" ht="18" hidden="1">
      <c r="B58" s="78"/>
      <c r="C58" s="121"/>
      <c r="D58" s="56"/>
      <c r="E58" s="126" t="s">
        <v>38</v>
      </c>
      <c r="F58" s="19"/>
      <c r="G58" s="18"/>
      <c r="H58" s="23"/>
      <c r="I58" s="60"/>
      <c r="J58" s="60"/>
      <c r="K58" s="122"/>
      <c r="L58" s="106"/>
      <c r="N58" s="9"/>
      <c r="O58" s="12"/>
      <c r="P58" s="12"/>
      <c r="Q58" s="15"/>
      <c r="R58" s="15"/>
      <c r="S58" s="15"/>
      <c r="T58" s="15"/>
      <c r="U58" s="15"/>
      <c r="V58" s="9"/>
      <c r="W58" s="9"/>
    </row>
    <row r="59" spans="2:12" ht="18" hidden="1">
      <c r="B59" s="78"/>
      <c r="C59" s="121"/>
      <c r="D59" s="56"/>
      <c r="E59" s="126" t="s">
        <v>39</v>
      </c>
      <c r="F59" s="168"/>
      <c r="G59" s="169"/>
      <c r="H59" s="170"/>
      <c r="I59" s="60"/>
      <c r="J59" s="60"/>
      <c r="K59" s="122"/>
      <c r="L59" s="106"/>
    </row>
    <row r="60" spans="2:12" ht="18" hidden="1">
      <c r="B60" s="78"/>
      <c r="C60" s="121"/>
      <c r="D60" s="56"/>
      <c r="E60" s="126"/>
      <c r="F60" s="128"/>
      <c r="G60" s="129"/>
      <c r="H60" s="130"/>
      <c r="I60" s="60"/>
      <c r="J60" s="60"/>
      <c r="K60" s="122"/>
      <c r="L60" s="106"/>
    </row>
    <row r="61" spans="2:12" ht="18" hidden="1">
      <c r="B61" s="78"/>
      <c r="C61" s="121"/>
      <c r="D61" s="56"/>
      <c r="E61" s="126" t="s">
        <v>27</v>
      </c>
      <c r="F61" s="31">
        <f>SUM(F50:F59)</f>
        <v>0</v>
      </c>
      <c r="G61" s="32">
        <f>SUM(G50:G59)</f>
        <v>0</v>
      </c>
      <c r="H61" s="33">
        <f>SUM(H50:H59)</f>
        <v>0</v>
      </c>
      <c r="I61" s="60"/>
      <c r="J61" s="60"/>
      <c r="K61" s="122"/>
      <c r="L61" s="106"/>
    </row>
    <row r="62" spans="2:12" ht="12.75" hidden="1">
      <c r="B62" s="78"/>
      <c r="C62" s="173"/>
      <c r="D62" s="174"/>
      <c r="E62" s="174"/>
      <c r="F62" s="174"/>
      <c r="G62" s="174"/>
      <c r="H62" s="174"/>
      <c r="I62" s="174"/>
      <c r="J62" s="174"/>
      <c r="K62" s="175"/>
      <c r="L62" s="106"/>
    </row>
    <row r="63" spans="2:12" ht="53.25" customHeight="1" hidden="1">
      <c r="B63" s="78"/>
      <c r="C63" s="219" t="s">
        <v>84</v>
      </c>
      <c r="D63" s="219"/>
      <c r="E63" s="219"/>
      <c r="F63" s="219"/>
      <c r="G63" s="219"/>
      <c r="H63" s="219"/>
      <c r="I63" s="219"/>
      <c r="J63" s="219"/>
      <c r="K63" s="219"/>
      <c r="L63" s="106"/>
    </row>
    <row r="64" spans="2:12" ht="34.5" customHeight="1" hidden="1">
      <c r="B64" s="78"/>
      <c r="C64" s="131"/>
      <c r="D64" s="131"/>
      <c r="E64" s="131"/>
      <c r="F64" s="131"/>
      <c r="G64" s="131"/>
      <c r="H64" s="131"/>
      <c r="I64" s="131"/>
      <c r="J64" s="131"/>
      <c r="K64" s="131"/>
      <c r="L64" s="106"/>
    </row>
    <row r="65" spans="2:12" ht="36" hidden="1">
      <c r="B65" s="78"/>
      <c r="C65" s="60"/>
      <c r="D65" s="132" t="s">
        <v>90</v>
      </c>
      <c r="E65" s="133" t="s">
        <v>85</v>
      </c>
      <c r="F65" s="133" t="s">
        <v>86</v>
      </c>
      <c r="G65" s="133" t="s">
        <v>87</v>
      </c>
      <c r="H65" s="133" t="s">
        <v>88</v>
      </c>
      <c r="I65" s="133" t="s">
        <v>89</v>
      </c>
      <c r="J65" s="60"/>
      <c r="K65" s="60"/>
      <c r="L65" s="106"/>
    </row>
    <row r="66" spans="2:12" ht="18" hidden="1">
      <c r="B66" s="78"/>
      <c r="C66" s="127"/>
      <c r="D66" s="134">
        <v>1</v>
      </c>
      <c r="E66" s="38"/>
      <c r="F66" s="39"/>
      <c r="G66" s="39"/>
      <c r="H66" s="39"/>
      <c r="I66" s="40"/>
      <c r="J66" s="127"/>
      <c r="K66" s="127"/>
      <c r="L66" s="106"/>
    </row>
    <row r="67" spans="2:12" ht="18" hidden="1">
      <c r="B67" s="78"/>
      <c r="C67" s="127"/>
      <c r="D67" s="134">
        <v>2</v>
      </c>
      <c r="E67" s="160"/>
      <c r="F67" s="161"/>
      <c r="G67" s="161"/>
      <c r="H67" s="161"/>
      <c r="I67" s="162"/>
      <c r="J67" s="127"/>
      <c r="K67" s="127"/>
      <c r="L67" s="106"/>
    </row>
    <row r="68" spans="2:12" ht="18" hidden="1">
      <c r="B68" s="78"/>
      <c r="C68" s="127"/>
      <c r="D68" s="134">
        <v>3</v>
      </c>
      <c r="E68" s="41"/>
      <c r="F68" s="42"/>
      <c r="G68" s="42"/>
      <c r="H68" s="42"/>
      <c r="I68" s="43"/>
      <c r="J68" s="127"/>
      <c r="K68" s="127"/>
      <c r="L68" s="106"/>
    </row>
    <row r="69" spans="2:12" ht="18" hidden="1">
      <c r="B69" s="78"/>
      <c r="C69" s="127"/>
      <c r="D69" s="134">
        <v>4</v>
      </c>
      <c r="E69" s="160"/>
      <c r="F69" s="161"/>
      <c r="G69" s="161"/>
      <c r="H69" s="161"/>
      <c r="I69" s="162"/>
      <c r="J69" s="127"/>
      <c r="K69" s="127"/>
      <c r="L69" s="106"/>
    </row>
    <row r="70" spans="2:12" ht="18" hidden="1">
      <c r="B70" s="78"/>
      <c r="C70" s="127"/>
      <c r="D70" s="134">
        <v>5</v>
      </c>
      <c r="E70" s="41"/>
      <c r="F70" s="42"/>
      <c r="G70" s="42"/>
      <c r="H70" s="42"/>
      <c r="I70" s="43"/>
      <c r="J70" s="127"/>
      <c r="K70" s="127"/>
      <c r="L70" s="106"/>
    </row>
    <row r="71" spans="2:12" ht="18" hidden="1">
      <c r="B71" s="78"/>
      <c r="C71" s="127"/>
      <c r="D71" s="134">
        <v>6</v>
      </c>
      <c r="E71" s="160"/>
      <c r="F71" s="161"/>
      <c r="G71" s="161"/>
      <c r="H71" s="161"/>
      <c r="I71" s="162"/>
      <c r="J71" s="127"/>
      <c r="K71" s="127"/>
      <c r="L71" s="106"/>
    </row>
    <row r="72" spans="2:12" ht="18" hidden="1">
      <c r="B72" s="78"/>
      <c r="C72" s="127"/>
      <c r="D72" s="134">
        <v>7</v>
      </c>
      <c r="E72" s="41"/>
      <c r="F72" s="42"/>
      <c r="G72" s="42"/>
      <c r="H72" s="42"/>
      <c r="I72" s="43"/>
      <c r="J72" s="127"/>
      <c r="K72" s="127"/>
      <c r="L72" s="106"/>
    </row>
    <row r="73" spans="2:12" ht="18" hidden="1">
      <c r="B73" s="78"/>
      <c r="C73" s="127"/>
      <c r="D73" s="134">
        <v>8</v>
      </c>
      <c r="E73" s="160"/>
      <c r="F73" s="161"/>
      <c r="G73" s="161"/>
      <c r="H73" s="161"/>
      <c r="I73" s="162"/>
      <c r="J73" s="127"/>
      <c r="K73" s="127"/>
      <c r="L73" s="106"/>
    </row>
    <row r="74" spans="2:12" ht="18" hidden="1">
      <c r="B74" s="78"/>
      <c r="C74" s="127"/>
      <c r="D74" s="134">
        <v>9</v>
      </c>
      <c r="E74" s="41"/>
      <c r="F74" s="42"/>
      <c r="G74" s="42"/>
      <c r="H74" s="42"/>
      <c r="I74" s="43"/>
      <c r="J74" s="127"/>
      <c r="K74" s="127"/>
      <c r="L74" s="106"/>
    </row>
    <row r="75" spans="2:12" ht="18" hidden="1">
      <c r="B75" s="78"/>
      <c r="C75" s="127"/>
      <c r="D75" s="134">
        <v>10</v>
      </c>
      <c r="E75" s="160"/>
      <c r="F75" s="161"/>
      <c r="G75" s="161"/>
      <c r="H75" s="161"/>
      <c r="I75" s="162"/>
      <c r="J75" s="127"/>
      <c r="K75" s="127"/>
      <c r="L75" s="106"/>
    </row>
    <row r="76" spans="2:12" ht="18" hidden="1">
      <c r="B76" s="78"/>
      <c r="C76" s="127"/>
      <c r="D76" s="134">
        <v>11</v>
      </c>
      <c r="E76" s="41"/>
      <c r="F76" s="42"/>
      <c r="G76" s="42"/>
      <c r="H76" s="42"/>
      <c r="I76" s="43"/>
      <c r="J76" s="127"/>
      <c r="K76" s="127"/>
      <c r="L76" s="106"/>
    </row>
    <row r="77" spans="2:12" ht="18" hidden="1">
      <c r="B77" s="78"/>
      <c r="C77" s="127"/>
      <c r="D77" s="134">
        <v>12</v>
      </c>
      <c r="E77" s="160"/>
      <c r="F77" s="161"/>
      <c r="G77" s="161"/>
      <c r="H77" s="161"/>
      <c r="I77" s="162"/>
      <c r="J77" s="127"/>
      <c r="K77" s="127"/>
      <c r="L77" s="106"/>
    </row>
    <row r="78" spans="2:12" ht="18" hidden="1">
      <c r="B78" s="78"/>
      <c r="C78" s="127"/>
      <c r="D78" s="134">
        <v>13</v>
      </c>
      <c r="E78" s="41"/>
      <c r="F78" s="42"/>
      <c r="G78" s="42"/>
      <c r="H78" s="42"/>
      <c r="I78" s="43"/>
      <c r="J78" s="127"/>
      <c r="K78" s="127"/>
      <c r="L78" s="106"/>
    </row>
    <row r="79" spans="2:12" ht="18" hidden="1">
      <c r="B79" s="78"/>
      <c r="C79" s="127"/>
      <c r="D79" s="134">
        <v>14</v>
      </c>
      <c r="E79" s="160"/>
      <c r="F79" s="161"/>
      <c r="G79" s="161"/>
      <c r="H79" s="161"/>
      <c r="I79" s="162"/>
      <c r="J79" s="127"/>
      <c r="K79" s="127"/>
      <c r="L79" s="106"/>
    </row>
    <row r="80" spans="2:12" ht="18" hidden="1">
      <c r="B80" s="78"/>
      <c r="C80" s="127"/>
      <c r="D80" s="134">
        <v>15</v>
      </c>
      <c r="E80" s="41"/>
      <c r="F80" s="42"/>
      <c r="G80" s="42"/>
      <c r="H80" s="42"/>
      <c r="I80" s="43"/>
      <c r="J80" s="127"/>
      <c r="K80" s="127"/>
      <c r="L80" s="106"/>
    </row>
    <row r="81" spans="2:12" ht="18" hidden="1">
      <c r="B81" s="78"/>
      <c r="C81" s="127"/>
      <c r="D81" s="134">
        <v>16</v>
      </c>
      <c r="E81" s="160"/>
      <c r="F81" s="161"/>
      <c r="G81" s="161"/>
      <c r="H81" s="161"/>
      <c r="I81" s="162"/>
      <c r="J81" s="127"/>
      <c r="K81" s="127"/>
      <c r="L81" s="106"/>
    </row>
    <row r="82" spans="2:12" ht="18" hidden="1">
      <c r="B82" s="78"/>
      <c r="C82" s="127"/>
      <c r="D82" s="134">
        <v>17</v>
      </c>
      <c r="E82" s="41"/>
      <c r="F82" s="42"/>
      <c r="G82" s="42"/>
      <c r="H82" s="42"/>
      <c r="I82" s="43"/>
      <c r="J82" s="127"/>
      <c r="K82" s="127"/>
      <c r="L82" s="106"/>
    </row>
    <row r="83" spans="2:12" ht="18" hidden="1">
      <c r="B83" s="78"/>
      <c r="C83" s="127"/>
      <c r="D83" s="134">
        <v>18</v>
      </c>
      <c r="E83" s="160"/>
      <c r="F83" s="161"/>
      <c r="G83" s="161"/>
      <c r="H83" s="161"/>
      <c r="I83" s="162"/>
      <c r="J83" s="127"/>
      <c r="K83" s="127"/>
      <c r="L83" s="106"/>
    </row>
    <row r="84" spans="2:12" ht="18" hidden="1">
      <c r="B84" s="78"/>
      <c r="C84" s="127"/>
      <c r="D84" s="134">
        <v>19</v>
      </c>
      <c r="E84" s="41"/>
      <c r="F84" s="42"/>
      <c r="G84" s="42"/>
      <c r="H84" s="42"/>
      <c r="I84" s="43"/>
      <c r="J84" s="127"/>
      <c r="K84" s="127"/>
      <c r="L84" s="106"/>
    </row>
    <row r="85" spans="2:12" ht="18" hidden="1">
      <c r="B85" s="78"/>
      <c r="C85" s="127"/>
      <c r="D85" s="134">
        <v>20</v>
      </c>
      <c r="E85" s="160"/>
      <c r="F85" s="161"/>
      <c r="G85" s="161"/>
      <c r="H85" s="161"/>
      <c r="I85" s="162"/>
      <c r="J85" s="127"/>
      <c r="K85" s="127"/>
      <c r="L85" s="106"/>
    </row>
    <row r="86" spans="2:12" ht="18" hidden="1">
      <c r="B86" s="78"/>
      <c r="C86" s="127"/>
      <c r="D86" s="134">
        <v>21</v>
      </c>
      <c r="E86" s="41"/>
      <c r="F86" s="42"/>
      <c r="G86" s="42"/>
      <c r="H86" s="42"/>
      <c r="I86" s="43"/>
      <c r="J86" s="127"/>
      <c r="K86" s="127"/>
      <c r="L86" s="106"/>
    </row>
    <row r="87" spans="2:12" ht="18" hidden="1">
      <c r="B87" s="78"/>
      <c r="C87" s="127"/>
      <c r="D87" s="134">
        <v>22</v>
      </c>
      <c r="E87" s="160"/>
      <c r="F87" s="161"/>
      <c r="G87" s="161"/>
      <c r="H87" s="161"/>
      <c r="I87" s="162"/>
      <c r="J87" s="127"/>
      <c r="K87" s="127"/>
      <c r="L87" s="106"/>
    </row>
    <row r="88" spans="2:12" ht="18" hidden="1">
      <c r="B88" s="78"/>
      <c r="C88" s="127"/>
      <c r="D88" s="134">
        <v>23</v>
      </c>
      <c r="E88" s="41"/>
      <c r="F88" s="42"/>
      <c r="G88" s="42"/>
      <c r="H88" s="42"/>
      <c r="I88" s="43"/>
      <c r="J88" s="127"/>
      <c r="K88" s="127"/>
      <c r="L88" s="106"/>
    </row>
    <row r="89" spans="2:12" ht="18" hidden="1">
      <c r="B89" s="78"/>
      <c r="C89" s="127"/>
      <c r="D89" s="134">
        <v>24</v>
      </c>
      <c r="E89" s="160"/>
      <c r="F89" s="161"/>
      <c r="G89" s="161"/>
      <c r="H89" s="161"/>
      <c r="I89" s="162"/>
      <c r="J89" s="127"/>
      <c r="K89" s="127"/>
      <c r="L89" s="106"/>
    </row>
    <row r="90" spans="2:12" ht="18" hidden="1">
      <c r="B90" s="78"/>
      <c r="C90" s="127"/>
      <c r="D90" s="134">
        <v>25</v>
      </c>
      <c r="E90" s="41"/>
      <c r="F90" s="42"/>
      <c r="G90" s="42"/>
      <c r="H90" s="42"/>
      <c r="I90" s="43"/>
      <c r="J90" s="127"/>
      <c r="K90" s="127"/>
      <c r="L90" s="106"/>
    </row>
    <row r="91" spans="2:12" ht="18" hidden="1">
      <c r="B91" s="78"/>
      <c r="C91" s="127"/>
      <c r="D91" s="134">
        <v>26</v>
      </c>
      <c r="E91" s="160"/>
      <c r="F91" s="161"/>
      <c r="G91" s="161"/>
      <c r="H91" s="161"/>
      <c r="I91" s="162"/>
      <c r="J91" s="127"/>
      <c r="K91" s="127"/>
      <c r="L91" s="106"/>
    </row>
    <row r="92" spans="2:12" ht="18" hidden="1">
      <c r="B92" s="78"/>
      <c r="C92" s="127"/>
      <c r="D92" s="134">
        <v>27</v>
      </c>
      <c r="E92" s="41"/>
      <c r="F92" s="42"/>
      <c r="G92" s="42"/>
      <c r="H92" s="42"/>
      <c r="I92" s="43"/>
      <c r="J92" s="127"/>
      <c r="K92" s="127"/>
      <c r="L92" s="106"/>
    </row>
    <row r="93" spans="2:12" ht="18" hidden="1">
      <c r="B93" s="78"/>
      <c r="C93" s="127"/>
      <c r="D93" s="134">
        <v>28</v>
      </c>
      <c r="E93" s="160"/>
      <c r="F93" s="161"/>
      <c r="G93" s="161"/>
      <c r="H93" s="161"/>
      <c r="I93" s="162"/>
      <c r="J93" s="127"/>
      <c r="K93" s="127"/>
      <c r="L93" s="106"/>
    </row>
    <row r="94" spans="2:12" ht="18" hidden="1">
      <c r="B94" s="78"/>
      <c r="C94" s="127"/>
      <c r="D94" s="134">
        <v>29</v>
      </c>
      <c r="E94" s="41"/>
      <c r="F94" s="42"/>
      <c r="G94" s="42"/>
      <c r="H94" s="42"/>
      <c r="I94" s="43"/>
      <c r="J94" s="127"/>
      <c r="K94" s="127"/>
      <c r="L94" s="106"/>
    </row>
    <row r="95" spans="2:12" ht="18" hidden="1">
      <c r="B95" s="78"/>
      <c r="C95" s="127"/>
      <c r="D95" s="134">
        <v>30</v>
      </c>
      <c r="E95" s="160"/>
      <c r="F95" s="161"/>
      <c r="G95" s="161"/>
      <c r="H95" s="161"/>
      <c r="I95" s="162"/>
      <c r="J95" s="127"/>
      <c r="K95" s="127"/>
      <c r="L95" s="106"/>
    </row>
    <row r="96" spans="2:12" ht="18" hidden="1">
      <c r="B96" s="78"/>
      <c r="C96" s="127"/>
      <c r="D96" s="134">
        <v>31</v>
      </c>
      <c r="E96" s="41"/>
      <c r="F96" s="42"/>
      <c r="G96" s="42"/>
      <c r="H96" s="42"/>
      <c r="I96" s="43"/>
      <c r="J96" s="127"/>
      <c r="K96" s="127"/>
      <c r="L96" s="106"/>
    </row>
    <row r="97" spans="2:12" ht="18" hidden="1">
      <c r="B97" s="78"/>
      <c r="C97" s="127"/>
      <c r="D97" s="134">
        <v>32</v>
      </c>
      <c r="E97" s="160"/>
      <c r="F97" s="161"/>
      <c r="G97" s="161"/>
      <c r="H97" s="161"/>
      <c r="I97" s="162"/>
      <c r="J97" s="127"/>
      <c r="K97" s="127"/>
      <c r="L97" s="106"/>
    </row>
    <row r="98" spans="2:12" ht="18" hidden="1">
      <c r="B98" s="78"/>
      <c r="C98" s="127"/>
      <c r="D98" s="134">
        <v>33</v>
      </c>
      <c r="E98" s="41"/>
      <c r="F98" s="42"/>
      <c r="G98" s="42"/>
      <c r="H98" s="42"/>
      <c r="I98" s="43"/>
      <c r="J98" s="127"/>
      <c r="K98" s="127"/>
      <c r="L98" s="106"/>
    </row>
    <row r="99" spans="2:12" ht="18" hidden="1">
      <c r="B99" s="78"/>
      <c r="C99" s="127"/>
      <c r="D99" s="134">
        <v>34</v>
      </c>
      <c r="E99" s="160"/>
      <c r="F99" s="161"/>
      <c r="G99" s="161"/>
      <c r="H99" s="161"/>
      <c r="I99" s="162"/>
      <c r="J99" s="127"/>
      <c r="K99" s="127"/>
      <c r="L99" s="106"/>
    </row>
    <row r="100" spans="2:12" ht="18" hidden="1">
      <c r="B100" s="78"/>
      <c r="C100" s="127"/>
      <c r="D100" s="134">
        <v>35</v>
      </c>
      <c r="E100" s="41"/>
      <c r="F100" s="42"/>
      <c r="G100" s="42"/>
      <c r="H100" s="42"/>
      <c r="I100" s="43"/>
      <c r="J100" s="127"/>
      <c r="K100" s="127"/>
      <c r="L100" s="106"/>
    </row>
    <row r="101" spans="2:12" ht="18" hidden="1">
      <c r="B101" s="78"/>
      <c r="C101" s="127"/>
      <c r="D101" s="134">
        <v>36</v>
      </c>
      <c r="E101" s="160"/>
      <c r="F101" s="161"/>
      <c r="G101" s="161"/>
      <c r="H101" s="161"/>
      <c r="I101" s="162"/>
      <c r="J101" s="127"/>
      <c r="K101" s="127"/>
      <c r="L101" s="106"/>
    </row>
    <row r="102" spans="2:12" ht="18" hidden="1">
      <c r="B102" s="78"/>
      <c r="C102" s="127"/>
      <c r="D102" s="134">
        <v>37</v>
      </c>
      <c r="E102" s="41"/>
      <c r="F102" s="42"/>
      <c r="G102" s="42"/>
      <c r="H102" s="42"/>
      <c r="I102" s="43"/>
      <c r="J102" s="127"/>
      <c r="K102" s="127"/>
      <c r="L102" s="106"/>
    </row>
    <row r="103" spans="2:12" ht="18" hidden="1">
      <c r="B103" s="78"/>
      <c r="C103" s="127"/>
      <c r="D103" s="134">
        <v>38</v>
      </c>
      <c r="E103" s="160"/>
      <c r="F103" s="161"/>
      <c r="G103" s="161"/>
      <c r="H103" s="161"/>
      <c r="I103" s="162"/>
      <c r="J103" s="127"/>
      <c r="K103" s="127"/>
      <c r="L103" s="106"/>
    </row>
    <row r="104" spans="2:12" ht="18" hidden="1">
      <c r="B104" s="78"/>
      <c r="C104" s="127"/>
      <c r="D104" s="134">
        <v>39</v>
      </c>
      <c r="E104" s="41"/>
      <c r="F104" s="42"/>
      <c r="G104" s="42"/>
      <c r="H104" s="42"/>
      <c r="I104" s="43"/>
      <c r="J104" s="127"/>
      <c r="K104" s="127"/>
      <c r="L104" s="106"/>
    </row>
    <row r="105" spans="2:12" ht="18" hidden="1">
      <c r="B105" s="78"/>
      <c r="C105" s="127"/>
      <c r="D105" s="134">
        <v>40</v>
      </c>
      <c r="E105" s="160"/>
      <c r="F105" s="161"/>
      <c r="G105" s="161"/>
      <c r="H105" s="161"/>
      <c r="I105" s="162"/>
      <c r="J105" s="127"/>
      <c r="K105" s="127"/>
      <c r="L105" s="106"/>
    </row>
    <row r="106" spans="2:12" ht="18" hidden="1">
      <c r="B106" s="78"/>
      <c r="C106" s="127"/>
      <c r="D106" s="134">
        <v>41</v>
      </c>
      <c r="E106" s="41"/>
      <c r="F106" s="42"/>
      <c r="G106" s="42"/>
      <c r="H106" s="42"/>
      <c r="I106" s="43"/>
      <c r="J106" s="127"/>
      <c r="K106" s="127"/>
      <c r="L106" s="106"/>
    </row>
    <row r="107" spans="2:12" ht="18" hidden="1">
      <c r="B107" s="78"/>
      <c r="C107" s="127"/>
      <c r="D107" s="134">
        <v>42</v>
      </c>
      <c r="E107" s="160"/>
      <c r="F107" s="161"/>
      <c r="G107" s="161"/>
      <c r="H107" s="161"/>
      <c r="I107" s="162"/>
      <c r="J107" s="127"/>
      <c r="K107" s="127"/>
      <c r="L107" s="106"/>
    </row>
    <row r="108" spans="2:12" ht="18" hidden="1">
      <c r="B108" s="78"/>
      <c r="C108" s="127"/>
      <c r="D108" s="134">
        <v>43</v>
      </c>
      <c r="E108" s="41"/>
      <c r="F108" s="42"/>
      <c r="G108" s="42"/>
      <c r="H108" s="42"/>
      <c r="I108" s="43"/>
      <c r="J108" s="127"/>
      <c r="K108" s="127"/>
      <c r="L108" s="106"/>
    </row>
    <row r="109" spans="2:12" ht="18" hidden="1">
      <c r="B109" s="78"/>
      <c r="C109" s="127"/>
      <c r="D109" s="134">
        <v>44</v>
      </c>
      <c r="E109" s="160"/>
      <c r="F109" s="161"/>
      <c r="G109" s="161"/>
      <c r="H109" s="161"/>
      <c r="I109" s="162"/>
      <c r="J109" s="127"/>
      <c r="K109" s="127"/>
      <c r="L109" s="106"/>
    </row>
    <row r="110" spans="2:12" ht="18" hidden="1">
      <c r="B110" s="78"/>
      <c r="C110" s="127"/>
      <c r="D110" s="134">
        <v>45</v>
      </c>
      <c r="E110" s="41"/>
      <c r="F110" s="42"/>
      <c r="G110" s="42"/>
      <c r="H110" s="42"/>
      <c r="I110" s="43"/>
      <c r="J110" s="127"/>
      <c r="K110" s="127"/>
      <c r="L110" s="106"/>
    </row>
    <row r="111" spans="2:12" ht="18" hidden="1">
      <c r="B111" s="78"/>
      <c r="C111" s="127"/>
      <c r="D111" s="134">
        <v>46</v>
      </c>
      <c r="E111" s="160"/>
      <c r="F111" s="161"/>
      <c r="G111" s="161"/>
      <c r="H111" s="161"/>
      <c r="I111" s="162"/>
      <c r="J111" s="127"/>
      <c r="K111" s="127"/>
      <c r="L111" s="106"/>
    </row>
    <row r="112" spans="2:12" ht="18" hidden="1">
      <c r="B112" s="78"/>
      <c r="C112" s="127"/>
      <c r="D112" s="134">
        <v>47</v>
      </c>
      <c r="E112" s="41"/>
      <c r="F112" s="42"/>
      <c r="G112" s="42"/>
      <c r="H112" s="42"/>
      <c r="I112" s="43"/>
      <c r="J112" s="127"/>
      <c r="K112" s="127"/>
      <c r="L112" s="106"/>
    </row>
    <row r="113" spans="2:12" ht="18" hidden="1">
      <c r="B113" s="78"/>
      <c r="C113" s="127"/>
      <c r="D113" s="134">
        <v>48</v>
      </c>
      <c r="E113" s="160"/>
      <c r="F113" s="161"/>
      <c r="G113" s="161"/>
      <c r="H113" s="161"/>
      <c r="I113" s="162"/>
      <c r="J113" s="127"/>
      <c r="K113" s="127"/>
      <c r="L113" s="106"/>
    </row>
    <row r="114" spans="2:12" ht="18" hidden="1">
      <c r="B114" s="78"/>
      <c r="C114" s="127"/>
      <c r="D114" s="134">
        <v>49</v>
      </c>
      <c r="E114" s="41"/>
      <c r="F114" s="42"/>
      <c r="G114" s="42"/>
      <c r="H114" s="42"/>
      <c r="I114" s="43"/>
      <c r="J114" s="127"/>
      <c r="K114" s="127"/>
      <c r="L114" s="106"/>
    </row>
    <row r="115" spans="2:12" ht="18" hidden="1">
      <c r="B115" s="78"/>
      <c r="C115" s="127"/>
      <c r="D115" s="134">
        <v>50</v>
      </c>
      <c r="E115" s="160"/>
      <c r="F115" s="161"/>
      <c r="G115" s="161"/>
      <c r="H115" s="161"/>
      <c r="I115" s="162"/>
      <c r="J115" s="127"/>
      <c r="K115" s="127"/>
      <c r="L115" s="106"/>
    </row>
    <row r="116" spans="2:12" ht="18" hidden="1">
      <c r="B116" s="78"/>
      <c r="C116" s="127"/>
      <c r="D116" s="134">
        <v>51</v>
      </c>
      <c r="E116" s="41"/>
      <c r="F116" s="42"/>
      <c r="G116" s="42"/>
      <c r="H116" s="42"/>
      <c r="I116" s="43"/>
      <c r="J116" s="127"/>
      <c r="K116" s="127"/>
      <c r="L116" s="106"/>
    </row>
    <row r="117" spans="2:12" ht="18" hidden="1">
      <c r="B117" s="78"/>
      <c r="C117" s="127"/>
      <c r="D117" s="134">
        <v>52</v>
      </c>
      <c r="E117" s="160"/>
      <c r="F117" s="161"/>
      <c r="G117" s="161"/>
      <c r="H117" s="161"/>
      <c r="I117" s="162"/>
      <c r="J117" s="127"/>
      <c r="K117" s="127"/>
      <c r="L117" s="106"/>
    </row>
    <row r="118" spans="2:12" ht="18" hidden="1">
      <c r="B118" s="78"/>
      <c r="C118" s="127"/>
      <c r="D118" s="134">
        <v>53</v>
      </c>
      <c r="E118" s="41"/>
      <c r="F118" s="42"/>
      <c r="G118" s="42"/>
      <c r="H118" s="42"/>
      <c r="I118" s="43"/>
      <c r="J118" s="127"/>
      <c r="K118" s="127"/>
      <c r="L118" s="106"/>
    </row>
    <row r="119" spans="2:12" ht="18" hidden="1">
      <c r="B119" s="78"/>
      <c r="C119" s="127"/>
      <c r="D119" s="134">
        <v>54</v>
      </c>
      <c r="E119" s="160"/>
      <c r="F119" s="161"/>
      <c r="G119" s="161"/>
      <c r="H119" s="161"/>
      <c r="I119" s="162"/>
      <c r="J119" s="127"/>
      <c r="K119" s="127"/>
      <c r="L119" s="106"/>
    </row>
    <row r="120" spans="2:12" ht="18" hidden="1">
      <c r="B120" s="78"/>
      <c r="C120" s="127"/>
      <c r="D120" s="134">
        <v>55</v>
      </c>
      <c r="E120" s="41"/>
      <c r="F120" s="42"/>
      <c r="G120" s="42"/>
      <c r="H120" s="42"/>
      <c r="I120" s="43"/>
      <c r="J120" s="127"/>
      <c r="K120" s="127"/>
      <c r="L120" s="106"/>
    </row>
    <row r="121" spans="2:12" ht="18" hidden="1">
      <c r="B121" s="78"/>
      <c r="C121" s="127"/>
      <c r="D121" s="134">
        <v>56</v>
      </c>
      <c r="E121" s="160"/>
      <c r="F121" s="161"/>
      <c r="G121" s="161"/>
      <c r="H121" s="161"/>
      <c r="I121" s="162"/>
      <c r="J121" s="127"/>
      <c r="K121" s="127"/>
      <c r="L121" s="106"/>
    </row>
    <row r="122" spans="2:12" ht="18" hidden="1">
      <c r="B122" s="78"/>
      <c r="C122" s="127"/>
      <c r="D122" s="134">
        <v>57</v>
      </c>
      <c r="E122" s="41"/>
      <c r="F122" s="42"/>
      <c r="G122" s="42"/>
      <c r="H122" s="42"/>
      <c r="I122" s="43"/>
      <c r="J122" s="127"/>
      <c r="K122" s="127"/>
      <c r="L122" s="106"/>
    </row>
    <row r="123" spans="2:12" ht="18" hidden="1">
      <c r="B123" s="78"/>
      <c r="C123" s="127"/>
      <c r="D123" s="134">
        <v>58</v>
      </c>
      <c r="E123" s="160"/>
      <c r="F123" s="161"/>
      <c r="G123" s="161"/>
      <c r="H123" s="161"/>
      <c r="I123" s="162"/>
      <c r="J123" s="127"/>
      <c r="K123" s="127"/>
      <c r="L123" s="106"/>
    </row>
    <row r="124" spans="2:12" ht="18" hidden="1">
      <c r="B124" s="78"/>
      <c r="C124" s="127"/>
      <c r="D124" s="134">
        <v>59</v>
      </c>
      <c r="E124" s="41"/>
      <c r="F124" s="42"/>
      <c r="G124" s="42"/>
      <c r="H124" s="42"/>
      <c r="I124" s="43"/>
      <c r="J124" s="127"/>
      <c r="K124" s="127"/>
      <c r="L124" s="106"/>
    </row>
    <row r="125" spans="2:12" ht="18" hidden="1">
      <c r="B125" s="78"/>
      <c r="C125" s="127"/>
      <c r="D125" s="134">
        <v>60</v>
      </c>
      <c r="E125" s="160"/>
      <c r="F125" s="161"/>
      <c r="G125" s="161"/>
      <c r="H125" s="161"/>
      <c r="I125" s="162"/>
      <c r="J125" s="127"/>
      <c r="K125" s="127"/>
      <c r="L125" s="106"/>
    </row>
    <row r="126" spans="2:12" ht="18" hidden="1">
      <c r="B126" s="78"/>
      <c r="C126" s="127"/>
      <c r="D126" s="134">
        <v>61</v>
      </c>
      <c r="E126" s="41"/>
      <c r="F126" s="42"/>
      <c r="G126" s="42"/>
      <c r="H126" s="42"/>
      <c r="I126" s="43"/>
      <c r="J126" s="127"/>
      <c r="K126" s="127"/>
      <c r="L126" s="106"/>
    </row>
    <row r="127" spans="2:12" ht="18" hidden="1">
      <c r="B127" s="78"/>
      <c r="C127" s="127"/>
      <c r="D127" s="134">
        <v>62</v>
      </c>
      <c r="E127" s="160"/>
      <c r="F127" s="161"/>
      <c r="G127" s="161"/>
      <c r="H127" s="161"/>
      <c r="I127" s="162"/>
      <c r="J127" s="127"/>
      <c r="K127" s="127"/>
      <c r="L127" s="106"/>
    </row>
    <row r="128" spans="2:12" ht="18" hidden="1">
      <c r="B128" s="78"/>
      <c r="C128" s="127"/>
      <c r="D128" s="134">
        <v>63</v>
      </c>
      <c r="E128" s="41"/>
      <c r="F128" s="42"/>
      <c r="G128" s="42"/>
      <c r="H128" s="42"/>
      <c r="I128" s="43"/>
      <c r="J128" s="127"/>
      <c r="K128" s="127"/>
      <c r="L128" s="106"/>
    </row>
    <row r="129" spans="2:12" ht="18" hidden="1">
      <c r="B129" s="78"/>
      <c r="C129" s="127"/>
      <c r="D129" s="134">
        <v>64</v>
      </c>
      <c r="E129" s="160"/>
      <c r="F129" s="161"/>
      <c r="G129" s="161"/>
      <c r="H129" s="161"/>
      <c r="I129" s="162"/>
      <c r="J129" s="127"/>
      <c r="K129" s="127"/>
      <c r="L129" s="106"/>
    </row>
    <row r="130" spans="2:12" ht="18" hidden="1">
      <c r="B130" s="78"/>
      <c r="C130" s="127"/>
      <c r="D130" s="134">
        <v>65</v>
      </c>
      <c r="E130" s="41"/>
      <c r="F130" s="42"/>
      <c r="G130" s="42"/>
      <c r="H130" s="42"/>
      <c r="I130" s="43"/>
      <c r="J130" s="127"/>
      <c r="K130" s="127"/>
      <c r="L130" s="106"/>
    </row>
    <row r="131" spans="2:12" ht="18" hidden="1">
      <c r="B131" s="78"/>
      <c r="C131" s="127"/>
      <c r="D131" s="134">
        <v>66</v>
      </c>
      <c r="E131" s="160"/>
      <c r="F131" s="161"/>
      <c r="G131" s="161"/>
      <c r="H131" s="161"/>
      <c r="I131" s="162"/>
      <c r="J131" s="127"/>
      <c r="K131" s="127"/>
      <c r="L131" s="106"/>
    </row>
    <row r="132" spans="2:12" ht="18" hidden="1">
      <c r="B132" s="78"/>
      <c r="C132" s="127"/>
      <c r="D132" s="134">
        <v>67</v>
      </c>
      <c r="E132" s="41"/>
      <c r="F132" s="42"/>
      <c r="G132" s="42"/>
      <c r="H132" s="42"/>
      <c r="I132" s="43"/>
      <c r="J132" s="127"/>
      <c r="K132" s="127"/>
      <c r="L132" s="106"/>
    </row>
    <row r="133" spans="2:12" ht="18" hidden="1">
      <c r="B133" s="78"/>
      <c r="C133" s="127"/>
      <c r="D133" s="134">
        <v>68</v>
      </c>
      <c r="E133" s="160"/>
      <c r="F133" s="161"/>
      <c r="G133" s="161"/>
      <c r="H133" s="161"/>
      <c r="I133" s="162"/>
      <c r="J133" s="127"/>
      <c r="K133" s="127"/>
      <c r="L133" s="106"/>
    </row>
    <row r="134" spans="2:12" ht="18" hidden="1">
      <c r="B134" s="78"/>
      <c r="C134" s="127"/>
      <c r="D134" s="134">
        <v>69</v>
      </c>
      <c r="E134" s="41"/>
      <c r="F134" s="42"/>
      <c r="G134" s="42"/>
      <c r="H134" s="42"/>
      <c r="I134" s="43"/>
      <c r="J134" s="127"/>
      <c r="K134" s="127"/>
      <c r="L134" s="106"/>
    </row>
    <row r="135" spans="2:12" ht="18" hidden="1">
      <c r="B135" s="78"/>
      <c r="C135" s="127"/>
      <c r="D135" s="134">
        <v>70</v>
      </c>
      <c r="E135" s="160"/>
      <c r="F135" s="161"/>
      <c r="G135" s="161"/>
      <c r="H135" s="161"/>
      <c r="I135" s="162"/>
      <c r="J135" s="127"/>
      <c r="K135" s="127"/>
      <c r="L135" s="106"/>
    </row>
    <row r="136" spans="2:12" ht="18" hidden="1">
      <c r="B136" s="78"/>
      <c r="C136" s="127"/>
      <c r="D136" s="134">
        <v>71</v>
      </c>
      <c r="E136" s="41"/>
      <c r="F136" s="42"/>
      <c r="G136" s="42"/>
      <c r="H136" s="42"/>
      <c r="I136" s="43"/>
      <c r="J136" s="127"/>
      <c r="K136" s="127"/>
      <c r="L136" s="106"/>
    </row>
    <row r="137" spans="2:12" ht="18" hidden="1">
      <c r="B137" s="78"/>
      <c r="C137" s="127"/>
      <c r="D137" s="134">
        <v>72</v>
      </c>
      <c r="E137" s="160"/>
      <c r="F137" s="161"/>
      <c r="G137" s="161"/>
      <c r="H137" s="161"/>
      <c r="I137" s="162"/>
      <c r="J137" s="127"/>
      <c r="K137" s="127"/>
      <c r="L137" s="106"/>
    </row>
    <row r="138" spans="2:12" ht="18" hidden="1">
      <c r="B138" s="78"/>
      <c r="C138" s="127"/>
      <c r="D138" s="134">
        <v>73</v>
      </c>
      <c r="E138" s="41"/>
      <c r="F138" s="42"/>
      <c r="G138" s="42"/>
      <c r="H138" s="42"/>
      <c r="I138" s="43"/>
      <c r="J138" s="127"/>
      <c r="K138" s="127"/>
      <c r="L138" s="106"/>
    </row>
    <row r="139" spans="2:12" ht="18" hidden="1">
      <c r="B139" s="78"/>
      <c r="C139" s="127"/>
      <c r="D139" s="134">
        <v>74</v>
      </c>
      <c r="E139" s="160"/>
      <c r="F139" s="161"/>
      <c r="G139" s="161"/>
      <c r="H139" s="161"/>
      <c r="I139" s="162"/>
      <c r="J139" s="127"/>
      <c r="K139" s="127"/>
      <c r="L139" s="106"/>
    </row>
    <row r="140" spans="2:12" ht="18" hidden="1">
      <c r="B140" s="78"/>
      <c r="C140" s="127"/>
      <c r="D140" s="134">
        <v>75</v>
      </c>
      <c r="E140" s="41"/>
      <c r="F140" s="42"/>
      <c r="G140" s="42"/>
      <c r="H140" s="42"/>
      <c r="I140" s="43"/>
      <c r="J140" s="127"/>
      <c r="K140" s="127"/>
      <c r="L140" s="106"/>
    </row>
    <row r="141" spans="2:12" ht="18" hidden="1">
      <c r="B141" s="78"/>
      <c r="C141" s="127"/>
      <c r="D141" s="134">
        <v>76</v>
      </c>
      <c r="E141" s="160"/>
      <c r="F141" s="161"/>
      <c r="G141" s="161"/>
      <c r="H141" s="161"/>
      <c r="I141" s="162"/>
      <c r="J141" s="127"/>
      <c r="K141" s="127"/>
      <c r="L141" s="106"/>
    </row>
    <row r="142" spans="2:12" ht="18" hidden="1">
      <c r="B142" s="78"/>
      <c r="C142" s="127"/>
      <c r="D142" s="134">
        <v>77</v>
      </c>
      <c r="E142" s="41"/>
      <c r="F142" s="42"/>
      <c r="G142" s="42"/>
      <c r="H142" s="42"/>
      <c r="I142" s="43"/>
      <c r="J142" s="127"/>
      <c r="K142" s="127"/>
      <c r="L142" s="106"/>
    </row>
    <row r="143" spans="2:12" ht="18" hidden="1">
      <c r="B143" s="78"/>
      <c r="C143" s="127"/>
      <c r="D143" s="134">
        <v>78</v>
      </c>
      <c r="E143" s="160"/>
      <c r="F143" s="161"/>
      <c r="G143" s="161"/>
      <c r="H143" s="161"/>
      <c r="I143" s="162"/>
      <c r="J143" s="127"/>
      <c r="K143" s="127"/>
      <c r="L143" s="106"/>
    </row>
    <row r="144" spans="2:12" ht="18" hidden="1">
      <c r="B144" s="78"/>
      <c r="C144" s="127"/>
      <c r="D144" s="134">
        <v>79</v>
      </c>
      <c r="E144" s="41"/>
      <c r="F144" s="42"/>
      <c r="G144" s="42"/>
      <c r="H144" s="42"/>
      <c r="I144" s="43"/>
      <c r="J144" s="127"/>
      <c r="K144" s="127"/>
      <c r="L144" s="106"/>
    </row>
    <row r="145" spans="2:12" ht="18" hidden="1">
      <c r="B145" s="78"/>
      <c r="C145" s="127"/>
      <c r="D145" s="134">
        <v>80</v>
      </c>
      <c r="E145" s="160"/>
      <c r="F145" s="161"/>
      <c r="G145" s="161"/>
      <c r="H145" s="161"/>
      <c r="I145" s="162"/>
      <c r="J145" s="127"/>
      <c r="K145" s="127"/>
      <c r="L145" s="106"/>
    </row>
    <row r="146" spans="2:12" ht="18" hidden="1">
      <c r="B146" s="78"/>
      <c r="C146" s="127"/>
      <c r="D146" s="134">
        <v>81</v>
      </c>
      <c r="E146" s="41"/>
      <c r="F146" s="42"/>
      <c r="G146" s="42"/>
      <c r="H146" s="42"/>
      <c r="I146" s="43"/>
      <c r="J146" s="127"/>
      <c r="K146" s="127"/>
      <c r="L146" s="106"/>
    </row>
    <row r="147" spans="2:12" ht="18" hidden="1">
      <c r="B147" s="78"/>
      <c r="C147" s="127"/>
      <c r="D147" s="134">
        <v>82</v>
      </c>
      <c r="E147" s="160"/>
      <c r="F147" s="161"/>
      <c r="G147" s="161"/>
      <c r="H147" s="161"/>
      <c r="I147" s="162"/>
      <c r="J147" s="127"/>
      <c r="K147" s="127"/>
      <c r="L147" s="106"/>
    </row>
    <row r="148" spans="2:12" ht="18" hidden="1">
      <c r="B148" s="78"/>
      <c r="C148" s="127"/>
      <c r="D148" s="134">
        <v>83</v>
      </c>
      <c r="E148" s="41"/>
      <c r="F148" s="42"/>
      <c r="G148" s="42"/>
      <c r="H148" s="42"/>
      <c r="I148" s="43"/>
      <c r="J148" s="127"/>
      <c r="K148" s="127"/>
      <c r="L148" s="106"/>
    </row>
    <row r="149" spans="2:12" ht="18" hidden="1">
      <c r="B149" s="78"/>
      <c r="C149" s="127"/>
      <c r="D149" s="134">
        <v>84</v>
      </c>
      <c r="E149" s="160"/>
      <c r="F149" s="161"/>
      <c r="G149" s="161"/>
      <c r="H149" s="161"/>
      <c r="I149" s="162"/>
      <c r="J149" s="127"/>
      <c r="K149" s="127"/>
      <c r="L149" s="106"/>
    </row>
    <row r="150" spans="2:12" ht="18" hidden="1">
      <c r="B150" s="78"/>
      <c r="C150" s="127"/>
      <c r="D150" s="134">
        <v>85</v>
      </c>
      <c r="E150" s="41"/>
      <c r="F150" s="42"/>
      <c r="G150" s="42"/>
      <c r="H150" s="42"/>
      <c r="I150" s="43"/>
      <c r="J150" s="127"/>
      <c r="K150" s="127"/>
      <c r="L150" s="106"/>
    </row>
    <row r="151" spans="2:12" ht="18" hidden="1">
      <c r="B151" s="78"/>
      <c r="C151" s="127"/>
      <c r="D151" s="134">
        <v>86</v>
      </c>
      <c r="E151" s="160"/>
      <c r="F151" s="161"/>
      <c r="G151" s="161"/>
      <c r="H151" s="161"/>
      <c r="I151" s="162"/>
      <c r="J151" s="127"/>
      <c r="K151" s="127"/>
      <c r="L151" s="106"/>
    </row>
    <row r="152" spans="2:12" ht="18" hidden="1">
      <c r="B152" s="78"/>
      <c r="C152" s="127"/>
      <c r="D152" s="134">
        <v>87</v>
      </c>
      <c r="E152" s="41"/>
      <c r="F152" s="42"/>
      <c r="G152" s="42"/>
      <c r="H152" s="42"/>
      <c r="I152" s="43"/>
      <c r="J152" s="127"/>
      <c r="K152" s="127"/>
      <c r="L152" s="106"/>
    </row>
    <row r="153" spans="2:12" ht="18" hidden="1">
      <c r="B153" s="78"/>
      <c r="C153" s="127"/>
      <c r="D153" s="134">
        <v>88</v>
      </c>
      <c r="E153" s="160"/>
      <c r="F153" s="161"/>
      <c r="G153" s="161"/>
      <c r="H153" s="161"/>
      <c r="I153" s="162"/>
      <c r="J153" s="127"/>
      <c r="K153" s="127"/>
      <c r="L153" s="106"/>
    </row>
    <row r="154" spans="2:12" ht="18" hidden="1">
      <c r="B154" s="78"/>
      <c r="C154" s="127"/>
      <c r="D154" s="134">
        <v>89</v>
      </c>
      <c r="E154" s="41"/>
      <c r="F154" s="42"/>
      <c r="G154" s="42"/>
      <c r="H154" s="42"/>
      <c r="I154" s="43"/>
      <c r="J154" s="127"/>
      <c r="K154" s="127"/>
      <c r="L154" s="106"/>
    </row>
    <row r="155" spans="2:12" ht="18" hidden="1">
      <c r="B155" s="78"/>
      <c r="C155" s="127"/>
      <c r="D155" s="134">
        <v>90</v>
      </c>
      <c r="E155" s="160"/>
      <c r="F155" s="161"/>
      <c r="G155" s="161"/>
      <c r="H155" s="161"/>
      <c r="I155" s="162"/>
      <c r="J155" s="127"/>
      <c r="K155" s="127"/>
      <c r="L155" s="106"/>
    </row>
    <row r="156" spans="2:12" ht="18" hidden="1">
      <c r="B156" s="78"/>
      <c r="C156" s="127"/>
      <c r="D156" s="134">
        <v>91</v>
      </c>
      <c r="E156" s="41"/>
      <c r="F156" s="42"/>
      <c r="G156" s="42"/>
      <c r="H156" s="42"/>
      <c r="I156" s="43"/>
      <c r="J156" s="127"/>
      <c r="K156" s="127"/>
      <c r="L156" s="106"/>
    </row>
    <row r="157" spans="2:12" ht="18" hidden="1">
      <c r="B157" s="78"/>
      <c r="C157" s="127"/>
      <c r="D157" s="134">
        <v>92</v>
      </c>
      <c r="E157" s="160"/>
      <c r="F157" s="161"/>
      <c r="G157" s="161"/>
      <c r="H157" s="161"/>
      <c r="I157" s="162"/>
      <c r="J157" s="127"/>
      <c r="K157" s="127"/>
      <c r="L157" s="106"/>
    </row>
    <row r="158" spans="2:12" ht="18" hidden="1">
      <c r="B158" s="78"/>
      <c r="C158" s="127"/>
      <c r="D158" s="134">
        <v>93</v>
      </c>
      <c r="E158" s="41"/>
      <c r="F158" s="42"/>
      <c r="G158" s="42"/>
      <c r="H158" s="42"/>
      <c r="I158" s="43"/>
      <c r="J158" s="127"/>
      <c r="K158" s="127"/>
      <c r="L158" s="106"/>
    </row>
    <row r="159" spans="2:12" ht="18" hidden="1">
      <c r="B159" s="78"/>
      <c r="C159" s="127"/>
      <c r="D159" s="134">
        <v>94</v>
      </c>
      <c r="E159" s="160"/>
      <c r="F159" s="161"/>
      <c r="G159" s="161"/>
      <c r="H159" s="161"/>
      <c r="I159" s="162"/>
      <c r="J159" s="127"/>
      <c r="K159" s="127"/>
      <c r="L159" s="106"/>
    </row>
    <row r="160" spans="2:12" ht="18" hidden="1">
      <c r="B160" s="78"/>
      <c r="C160" s="127"/>
      <c r="D160" s="134">
        <v>95</v>
      </c>
      <c r="E160" s="41"/>
      <c r="F160" s="42"/>
      <c r="G160" s="42"/>
      <c r="H160" s="42"/>
      <c r="I160" s="43"/>
      <c r="J160" s="127"/>
      <c r="K160" s="127"/>
      <c r="L160" s="106"/>
    </row>
    <row r="161" spans="2:12" ht="18" hidden="1">
      <c r="B161" s="78"/>
      <c r="C161" s="127"/>
      <c r="D161" s="134">
        <v>96</v>
      </c>
      <c r="E161" s="160"/>
      <c r="F161" s="161"/>
      <c r="G161" s="161"/>
      <c r="H161" s="161"/>
      <c r="I161" s="162"/>
      <c r="J161" s="127"/>
      <c r="K161" s="127"/>
      <c r="L161" s="106"/>
    </row>
    <row r="162" spans="2:12" ht="18" hidden="1">
      <c r="B162" s="78"/>
      <c r="C162" s="127"/>
      <c r="D162" s="134">
        <v>97</v>
      </c>
      <c r="E162" s="41"/>
      <c r="F162" s="42"/>
      <c r="G162" s="42"/>
      <c r="H162" s="42"/>
      <c r="I162" s="43"/>
      <c r="J162" s="127"/>
      <c r="K162" s="127"/>
      <c r="L162" s="106"/>
    </row>
    <row r="163" spans="2:12" ht="18" hidden="1">
      <c r="B163" s="78"/>
      <c r="C163" s="127"/>
      <c r="D163" s="134">
        <v>98</v>
      </c>
      <c r="E163" s="160"/>
      <c r="F163" s="161"/>
      <c r="G163" s="161"/>
      <c r="H163" s="161"/>
      <c r="I163" s="162"/>
      <c r="J163" s="127"/>
      <c r="K163" s="127"/>
      <c r="L163" s="106"/>
    </row>
    <row r="164" spans="2:12" ht="18" hidden="1">
      <c r="B164" s="78"/>
      <c r="C164" s="127"/>
      <c r="D164" s="134">
        <v>99</v>
      </c>
      <c r="E164" s="41"/>
      <c r="F164" s="42"/>
      <c r="G164" s="42"/>
      <c r="H164" s="42"/>
      <c r="I164" s="43"/>
      <c r="J164" s="127"/>
      <c r="K164" s="127"/>
      <c r="L164" s="106"/>
    </row>
    <row r="165" spans="2:12" ht="18" hidden="1">
      <c r="B165" s="78"/>
      <c r="C165" s="127"/>
      <c r="D165" s="134">
        <v>100</v>
      </c>
      <c r="E165" s="160"/>
      <c r="F165" s="161"/>
      <c r="G165" s="161"/>
      <c r="H165" s="161"/>
      <c r="I165" s="162"/>
      <c r="J165" s="127"/>
      <c r="K165" s="127"/>
      <c r="L165" s="106"/>
    </row>
    <row r="166" spans="2:12" ht="18" hidden="1">
      <c r="B166" s="78"/>
      <c r="C166" s="127"/>
      <c r="D166" s="134">
        <v>101</v>
      </c>
      <c r="E166" s="41"/>
      <c r="F166" s="42"/>
      <c r="G166" s="42"/>
      <c r="H166" s="42"/>
      <c r="I166" s="43"/>
      <c r="J166" s="127"/>
      <c r="K166" s="127"/>
      <c r="L166" s="106"/>
    </row>
    <row r="167" spans="2:12" ht="18" hidden="1">
      <c r="B167" s="78"/>
      <c r="C167" s="127"/>
      <c r="D167" s="134">
        <v>102</v>
      </c>
      <c r="E167" s="160"/>
      <c r="F167" s="161"/>
      <c r="G167" s="161"/>
      <c r="H167" s="161"/>
      <c r="I167" s="162"/>
      <c r="J167" s="127"/>
      <c r="K167" s="127"/>
      <c r="L167" s="106"/>
    </row>
    <row r="168" spans="2:12" ht="18" hidden="1">
      <c r="B168" s="78"/>
      <c r="C168" s="127"/>
      <c r="D168" s="134">
        <v>103</v>
      </c>
      <c r="E168" s="41"/>
      <c r="F168" s="42"/>
      <c r="G168" s="42"/>
      <c r="H168" s="42"/>
      <c r="I168" s="43"/>
      <c r="J168" s="127"/>
      <c r="K168" s="127"/>
      <c r="L168" s="106"/>
    </row>
    <row r="169" spans="2:12" ht="18" hidden="1">
      <c r="B169" s="78"/>
      <c r="C169" s="127"/>
      <c r="D169" s="134">
        <v>104</v>
      </c>
      <c r="E169" s="160"/>
      <c r="F169" s="161"/>
      <c r="G169" s="161"/>
      <c r="H169" s="161"/>
      <c r="I169" s="162"/>
      <c r="J169" s="127"/>
      <c r="K169" s="127"/>
      <c r="L169" s="106"/>
    </row>
    <row r="170" spans="2:12" ht="18" hidden="1">
      <c r="B170" s="78"/>
      <c r="C170" s="127"/>
      <c r="D170" s="134">
        <v>105</v>
      </c>
      <c r="E170" s="41"/>
      <c r="F170" s="42"/>
      <c r="G170" s="42"/>
      <c r="H170" s="42"/>
      <c r="I170" s="43"/>
      <c r="J170" s="127"/>
      <c r="K170" s="127"/>
      <c r="L170" s="106"/>
    </row>
    <row r="171" spans="2:12" ht="18" hidden="1">
      <c r="B171" s="78"/>
      <c r="C171" s="127"/>
      <c r="D171" s="134">
        <v>106</v>
      </c>
      <c r="E171" s="160"/>
      <c r="F171" s="161"/>
      <c r="G171" s="161"/>
      <c r="H171" s="161"/>
      <c r="I171" s="162"/>
      <c r="J171" s="127"/>
      <c r="K171" s="127"/>
      <c r="L171" s="106"/>
    </row>
    <row r="172" spans="2:12" ht="18" hidden="1">
      <c r="B172" s="78"/>
      <c r="C172" s="127"/>
      <c r="D172" s="134">
        <v>107</v>
      </c>
      <c r="E172" s="41"/>
      <c r="F172" s="42"/>
      <c r="G172" s="42"/>
      <c r="H172" s="42"/>
      <c r="I172" s="43"/>
      <c r="J172" s="127"/>
      <c r="K172" s="127"/>
      <c r="L172" s="106"/>
    </row>
    <row r="173" spans="2:12" ht="18" hidden="1">
      <c r="B173" s="78"/>
      <c r="C173" s="127"/>
      <c r="D173" s="134">
        <v>108</v>
      </c>
      <c r="E173" s="160"/>
      <c r="F173" s="161"/>
      <c r="G173" s="161"/>
      <c r="H173" s="161"/>
      <c r="I173" s="162"/>
      <c r="J173" s="127"/>
      <c r="K173" s="127"/>
      <c r="L173" s="106"/>
    </row>
    <row r="174" spans="2:12" ht="18" hidden="1">
      <c r="B174" s="78"/>
      <c r="C174" s="127"/>
      <c r="D174" s="134">
        <v>109</v>
      </c>
      <c r="E174" s="41"/>
      <c r="F174" s="42"/>
      <c r="G174" s="42"/>
      <c r="H174" s="42"/>
      <c r="I174" s="43"/>
      <c r="J174" s="127"/>
      <c r="K174" s="127"/>
      <c r="L174" s="106"/>
    </row>
    <row r="175" spans="2:12" ht="18" hidden="1">
      <c r="B175" s="78"/>
      <c r="C175" s="127"/>
      <c r="D175" s="134">
        <v>110</v>
      </c>
      <c r="E175" s="160"/>
      <c r="F175" s="161"/>
      <c r="G175" s="161"/>
      <c r="H175" s="161"/>
      <c r="I175" s="162"/>
      <c r="J175" s="127"/>
      <c r="K175" s="127"/>
      <c r="L175" s="106"/>
    </row>
    <row r="176" spans="2:12" ht="18" hidden="1">
      <c r="B176" s="78"/>
      <c r="C176" s="127"/>
      <c r="D176" s="134">
        <v>111</v>
      </c>
      <c r="E176" s="41"/>
      <c r="F176" s="42"/>
      <c r="G176" s="42"/>
      <c r="H176" s="42"/>
      <c r="I176" s="43"/>
      <c r="J176" s="127"/>
      <c r="K176" s="127"/>
      <c r="L176" s="106"/>
    </row>
    <row r="177" spans="2:12" ht="18" hidden="1">
      <c r="B177" s="78"/>
      <c r="C177" s="127"/>
      <c r="D177" s="134">
        <v>112</v>
      </c>
      <c r="E177" s="160"/>
      <c r="F177" s="161"/>
      <c r="G177" s="161"/>
      <c r="H177" s="161"/>
      <c r="I177" s="162"/>
      <c r="J177" s="127"/>
      <c r="K177" s="127"/>
      <c r="L177" s="106"/>
    </row>
    <row r="178" spans="2:12" ht="18" hidden="1">
      <c r="B178" s="78"/>
      <c r="C178" s="127"/>
      <c r="D178" s="134">
        <v>113</v>
      </c>
      <c r="E178" s="41"/>
      <c r="F178" s="42"/>
      <c r="G178" s="42"/>
      <c r="H178" s="42"/>
      <c r="I178" s="43"/>
      <c r="J178" s="127"/>
      <c r="K178" s="127"/>
      <c r="L178" s="106"/>
    </row>
    <row r="179" spans="2:12" ht="18" hidden="1">
      <c r="B179" s="78"/>
      <c r="C179" s="127"/>
      <c r="D179" s="134">
        <v>114</v>
      </c>
      <c r="E179" s="160"/>
      <c r="F179" s="161"/>
      <c r="G179" s="161"/>
      <c r="H179" s="161"/>
      <c r="I179" s="162"/>
      <c r="J179" s="127"/>
      <c r="K179" s="127"/>
      <c r="L179" s="106"/>
    </row>
    <row r="180" spans="2:12" ht="18" hidden="1">
      <c r="B180" s="78"/>
      <c r="C180" s="127"/>
      <c r="D180" s="134">
        <v>115</v>
      </c>
      <c r="E180" s="41"/>
      <c r="F180" s="42"/>
      <c r="G180" s="42"/>
      <c r="H180" s="42"/>
      <c r="I180" s="43"/>
      <c r="J180" s="127"/>
      <c r="K180" s="127"/>
      <c r="L180" s="106"/>
    </row>
    <row r="181" spans="2:12" ht="18" hidden="1">
      <c r="B181" s="78"/>
      <c r="C181" s="127"/>
      <c r="D181" s="134">
        <v>116</v>
      </c>
      <c r="E181" s="160"/>
      <c r="F181" s="161"/>
      <c r="G181" s="161"/>
      <c r="H181" s="161"/>
      <c r="I181" s="162"/>
      <c r="J181" s="127"/>
      <c r="K181" s="127"/>
      <c r="L181" s="106"/>
    </row>
    <row r="182" spans="2:12" ht="18" hidden="1">
      <c r="B182" s="78"/>
      <c r="C182" s="60"/>
      <c r="D182" s="134">
        <v>117</v>
      </c>
      <c r="E182" s="41"/>
      <c r="F182" s="42"/>
      <c r="G182" s="42"/>
      <c r="H182" s="42"/>
      <c r="I182" s="43"/>
      <c r="J182" s="60"/>
      <c r="K182" s="60"/>
      <c r="L182" s="106"/>
    </row>
    <row r="183" spans="2:12" ht="18" hidden="1">
      <c r="B183" s="78"/>
      <c r="C183" s="60"/>
      <c r="D183" s="134">
        <v>118</v>
      </c>
      <c r="E183" s="160"/>
      <c r="F183" s="161"/>
      <c r="G183" s="161"/>
      <c r="H183" s="161"/>
      <c r="I183" s="162"/>
      <c r="J183" s="60"/>
      <c r="K183" s="60"/>
      <c r="L183" s="106"/>
    </row>
    <row r="184" spans="2:12" ht="18" hidden="1">
      <c r="B184" s="78"/>
      <c r="C184" s="60"/>
      <c r="D184" s="134">
        <v>119</v>
      </c>
      <c r="E184" s="41"/>
      <c r="F184" s="42"/>
      <c r="G184" s="42"/>
      <c r="H184" s="42"/>
      <c r="I184" s="43"/>
      <c r="J184" s="60"/>
      <c r="K184" s="60"/>
      <c r="L184" s="106"/>
    </row>
    <row r="185" spans="2:12" ht="18" hidden="1">
      <c r="B185" s="78"/>
      <c r="C185" s="60"/>
      <c r="D185" s="134">
        <v>120</v>
      </c>
      <c r="E185" s="168"/>
      <c r="F185" s="169"/>
      <c r="G185" s="169"/>
      <c r="H185" s="169"/>
      <c r="I185" s="170"/>
      <c r="J185" s="60"/>
      <c r="K185" s="60"/>
      <c r="L185" s="106"/>
    </row>
    <row r="186" spans="2:12" ht="18" hidden="1">
      <c r="B186" s="78"/>
      <c r="C186" s="60"/>
      <c r="D186" s="135"/>
      <c r="E186" s="136"/>
      <c r="F186" s="136"/>
      <c r="G186" s="137"/>
      <c r="H186" s="136"/>
      <c r="I186" s="138"/>
      <c r="J186" s="60"/>
      <c r="K186" s="60"/>
      <c r="L186" s="106"/>
    </row>
    <row r="187" spans="2:12" ht="18" hidden="1">
      <c r="B187" s="78"/>
      <c r="C187" s="60"/>
      <c r="D187" s="68" t="s">
        <v>27</v>
      </c>
      <c r="E187" s="36"/>
      <c r="F187" s="34">
        <f>SUM(F66:F185)</f>
        <v>0</v>
      </c>
      <c r="G187" s="34">
        <f>SUM(G66:G185)</f>
        <v>0</v>
      </c>
      <c r="H187" s="34">
        <f>SUM(H66:H185)</f>
        <v>0</v>
      </c>
      <c r="I187" s="35"/>
      <c r="J187" s="60"/>
      <c r="K187" s="60"/>
      <c r="L187" s="106"/>
    </row>
    <row r="188" spans="2:12" ht="18" hidden="1">
      <c r="B188" s="78"/>
      <c r="C188" s="60"/>
      <c r="D188" s="68"/>
      <c r="E188" s="127"/>
      <c r="F188" s="127"/>
      <c r="G188" s="127"/>
      <c r="H188" s="127"/>
      <c r="I188" s="127"/>
      <c r="J188" s="60"/>
      <c r="K188" s="60"/>
      <c r="L188" s="106"/>
    </row>
    <row r="189" spans="2:12" ht="18">
      <c r="B189" s="78"/>
      <c r="C189" s="132"/>
      <c r="D189" s="139"/>
      <c r="E189" s="127"/>
      <c r="F189" s="127"/>
      <c r="G189" s="127"/>
      <c r="H189" s="127"/>
      <c r="I189" s="127"/>
      <c r="J189" s="60"/>
      <c r="K189" s="60"/>
      <c r="L189" s="106"/>
    </row>
    <row r="190" spans="2:12" ht="18">
      <c r="B190" s="78"/>
      <c r="C190" s="132"/>
      <c r="D190" s="139"/>
      <c r="E190" s="140"/>
      <c r="F190" s="140"/>
      <c r="G190" s="141"/>
      <c r="H190" s="139"/>
      <c r="I190" s="142"/>
      <c r="J190" s="60"/>
      <c r="K190" s="60"/>
      <c r="L190" s="106"/>
    </row>
    <row r="191" spans="2:12" ht="34.5" customHeight="1">
      <c r="B191" s="207" t="s">
        <v>82</v>
      </c>
      <c r="C191" s="208"/>
      <c r="D191" s="208"/>
      <c r="E191" s="208"/>
      <c r="F191" s="208"/>
      <c r="G191" s="208"/>
      <c r="H191" s="208"/>
      <c r="I191" s="208"/>
      <c r="J191" s="208"/>
      <c r="K191" s="208"/>
      <c r="L191" s="209"/>
    </row>
    <row r="192" spans="2:12" ht="18" customHeight="1">
      <c r="B192" s="228" t="s">
        <v>83</v>
      </c>
      <c r="C192" s="229"/>
      <c r="D192" s="229"/>
      <c r="E192" s="229"/>
      <c r="F192" s="213" t="s">
        <v>81</v>
      </c>
      <c r="G192" s="214"/>
      <c r="H192" s="79"/>
      <c r="I192" s="60"/>
      <c r="J192" s="60"/>
      <c r="K192" s="60"/>
      <c r="L192" s="106"/>
    </row>
    <row r="193" spans="2:12" ht="18">
      <c r="B193" s="211" t="s">
        <v>95</v>
      </c>
      <c r="C193" s="212"/>
      <c r="D193" s="212"/>
      <c r="E193" s="212"/>
      <c r="F193" s="212"/>
      <c r="G193" s="212"/>
      <c r="H193" s="212"/>
      <c r="I193" s="60"/>
      <c r="J193" s="60"/>
      <c r="K193" s="60"/>
      <c r="L193" s="106"/>
    </row>
    <row r="194" spans="2:12" ht="18">
      <c r="B194" s="78"/>
      <c r="C194" s="132"/>
      <c r="D194" s="139"/>
      <c r="E194" s="140"/>
      <c r="F194" s="140"/>
      <c r="G194" s="141"/>
      <c r="H194" s="139"/>
      <c r="I194" s="142"/>
      <c r="J194" s="60"/>
      <c r="K194" s="60"/>
      <c r="L194" s="106"/>
    </row>
    <row r="195" spans="2:12" ht="7.5" customHeight="1">
      <c r="B195" s="78"/>
      <c r="C195" s="132"/>
      <c r="D195" s="139"/>
      <c r="E195" s="140"/>
      <c r="F195" s="140"/>
      <c r="G195" s="141"/>
      <c r="H195" s="139"/>
      <c r="I195" s="142"/>
      <c r="J195" s="60"/>
      <c r="K195" s="60"/>
      <c r="L195" s="106"/>
    </row>
    <row r="196" spans="2:12" ht="3.75" customHeight="1" thickBot="1">
      <c r="B196" s="80"/>
      <c r="C196" s="81"/>
      <c r="D196" s="81"/>
      <c r="E196" s="81"/>
      <c r="F196" s="81"/>
      <c r="G196" s="81"/>
      <c r="H196" s="81"/>
      <c r="I196" s="81"/>
      <c r="J196" s="81"/>
      <c r="K196" s="81"/>
      <c r="L196" s="82"/>
    </row>
    <row r="209" spans="5:9" ht="12.75">
      <c r="E209" s="3">
        <v>5027.3125407065245</v>
      </c>
      <c r="F209" s="3">
        <v>475.51291632356504</v>
      </c>
      <c r="G209" s="3">
        <v>441.99749938552156</v>
      </c>
      <c r="H209" s="3">
        <v>33.5154169380435</v>
      </c>
      <c r="I209" s="3">
        <v>4585.315041321003</v>
      </c>
    </row>
    <row r="210" spans="5:9" ht="12.75">
      <c r="E210" s="3">
        <v>4585.315041321003</v>
      </c>
      <c r="F210" s="3">
        <v>475.51291632356504</v>
      </c>
      <c r="G210" s="3">
        <v>444.944149381425</v>
      </c>
      <c r="H210" s="3">
        <v>30.568766942140023</v>
      </c>
      <c r="I210" s="3">
        <v>4140.3708919395785</v>
      </c>
    </row>
    <row r="211" spans="5:9" ht="12.75">
      <c r="E211" s="3">
        <v>4140.3708919395785</v>
      </c>
      <c r="F211" s="3">
        <v>475.51291632356504</v>
      </c>
      <c r="G211" s="3">
        <v>447.9104437106345</v>
      </c>
      <c r="H211" s="3">
        <v>27.602472612930526</v>
      </c>
      <c r="I211" s="3">
        <v>3692.460448228944</v>
      </c>
    </row>
    <row r="212" spans="5:9" ht="12.75">
      <c r="E212" s="3">
        <v>3692.460448228944</v>
      </c>
      <c r="F212" s="3">
        <v>475.51291632356504</v>
      </c>
      <c r="G212" s="3">
        <v>450.89651333537205</v>
      </c>
      <c r="H212" s="3">
        <v>24.616402988192963</v>
      </c>
      <c r="I212" s="3">
        <v>3241.563934893572</v>
      </c>
    </row>
    <row r="213" spans="5:9" ht="12.75">
      <c r="E213" s="3">
        <v>3241.563934893572</v>
      </c>
      <c r="F213" s="3">
        <v>475.51291632356504</v>
      </c>
      <c r="G213" s="3">
        <v>453.9024900909412</v>
      </c>
      <c r="H213" s="3">
        <v>21.610426232623816</v>
      </c>
      <c r="I213" s="3">
        <v>2787.6614448026307</v>
      </c>
    </row>
    <row r="214" spans="5:9" ht="12.75">
      <c r="E214" s="3">
        <v>2787.6614448026307</v>
      </c>
      <c r="F214" s="3">
        <v>475.51291632356504</v>
      </c>
      <c r="G214" s="3">
        <v>456.9285066915475</v>
      </c>
      <c r="H214" s="3">
        <v>18.58440963201754</v>
      </c>
      <c r="I214" s="3">
        <v>2330.732938111083</v>
      </c>
    </row>
    <row r="215" spans="5:9" ht="12.75">
      <c r="E215" s="3">
        <v>2330.732938111083</v>
      </c>
      <c r="F215" s="3">
        <v>475.51291632356504</v>
      </c>
      <c r="G215" s="3">
        <v>459.9746967361578</v>
      </c>
      <c r="H215" s="3">
        <v>15.538219587407221</v>
      </c>
      <c r="I215" s="3">
        <v>1870.7582413749253</v>
      </c>
    </row>
    <row r="216" spans="5:9" ht="12.75">
      <c r="E216" s="3">
        <v>1870.7582413749253</v>
      </c>
      <c r="F216" s="3">
        <v>475.51291632356504</v>
      </c>
      <c r="G216" s="3">
        <v>463.04119471439884</v>
      </c>
      <c r="H216" s="3">
        <v>12.47172160916617</v>
      </c>
      <c r="I216" s="3">
        <v>1407.7170466605264</v>
      </c>
    </row>
    <row r="217" spans="5:9" ht="12.75">
      <c r="E217" s="3">
        <v>1407.7170466605264</v>
      </c>
      <c r="F217" s="3">
        <v>475.51291632356504</v>
      </c>
      <c r="G217" s="3">
        <v>466.12813601249485</v>
      </c>
      <c r="H217" s="3">
        <v>9.384780311070177</v>
      </c>
      <c r="I217" s="3">
        <v>941.5889106480315</v>
      </c>
    </row>
    <row r="218" spans="5:9" ht="12.75">
      <c r="E218" s="3">
        <v>941.5889106480315</v>
      </c>
      <c r="F218" s="3">
        <v>475.51291632356504</v>
      </c>
      <c r="G218" s="3">
        <v>469.23565691924483</v>
      </c>
      <c r="H218" s="3">
        <v>6.27725940432021</v>
      </c>
      <c r="I218" s="3">
        <v>472.3532537287867</v>
      </c>
    </row>
    <row r="219" spans="5:9" ht="12.75">
      <c r="E219" s="3">
        <v>472.3532537287867</v>
      </c>
      <c r="F219" s="3">
        <v>475.51291632356504</v>
      </c>
      <c r="G219" s="3">
        <v>472.3638946320398</v>
      </c>
      <c r="H219" s="3">
        <v>3.149021691525245</v>
      </c>
      <c r="I219" s="3">
        <v>-0.010640903253090528</v>
      </c>
    </row>
  </sheetData>
  <sheetProtection sheet="1" objects="1" scenarios="1"/>
  <mergeCells count="14">
    <mergeCell ref="B193:H193"/>
    <mergeCell ref="C4:K4"/>
    <mergeCell ref="C8:F8"/>
    <mergeCell ref="D2:J2"/>
    <mergeCell ref="D25:H25"/>
    <mergeCell ref="D3:J3"/>
    <mergeCell ref="C18:K18"/>
    <mergeCell ref="C24:K24"/>
    <mergeCell ref="B192:E192"/>
    <mergeCell ref="B191:L191"/>
    <mergeCell ref="F192:G192"/>
    <mergeCell ref="C39:K39"/>
    <mergeCell ref="C48:K48"/>
    <mergeCell ref="C63:K63"/>
  </mergeCells>
  <hyperlinks>
    <hyperlink ref="F192:G192" r:id="rId1" display=" http://www.energystar.gov/"/>
    <hyperlink ref="B193:H193" r:id="rId2" display="For questions or comments about this calculator, please email:  valuecalculator@epa.gov"/>
  </hyperlinks>
  <printOptions/>
  <pageMargins left="1.04" right="0.75" top="0.65" bottom="1" header="0.5" footer="0.5"/>
  <pageSetup horizontalDpi="600" verticalDpi="600" orientation="portrait" scale="40" r:id="rId5"/>
  <headerFooter alignWithMargins="0">
    <oddFooter>&amp;LUS EPA ENERGY STAR Valuator Tool
Version 1.0
&amp;R&amp;D</oddFooter>
  </headerFooter>
  <rowBreaks count="2" manualBreakCount="2">
    <brk id="37" max="255" man="1"/>
    <brk id="125" min="1" max="11" man="1"/>
  </rowBreaks>
  <drawing r:id="rId4"/>
  <legacyDrawing r:id="rId3"/>
</worksheet>
</file>

<file path=xl/worksheets/sheet4.xml><?xml version="1.0" encoding="utf-8"?>
<worksheet xmlns="http://schemas.openxmlformats.org/spreadsheetml/2006/main" xmlns:r="http://schemas.openxmlformats.org/officeDocument/2006/relationships">
  <sheetPr codeName="Sheet6">
    <pageSetUpPr fitToPage="1"/>
  </sheetPr>
  <dimension ref="A1:K43"/>
  <sheetViews>
    <sheetView view="pageBreakPreview" zoomScale="70" zoomScaleNormal="55" zoomScaleSheetLayoutView="70" workbookViewId="0" topLeftCell="A20">
      <selection activeCell="A1" sqref="A1:K43"/>
    </sheetView>
  </sheetViews>
  <sheetFormatPr defaultColWidth="9.140625" defaultRowHeight="12.75"/>
  <cols>
    <col min="1" max="1" width="6.7109375" style="0" customWidth="1"/>
    <col min="2" max="2" width="16.57421875" style="0" customWidth="1"/>
    <col min="3" max="3" width="21.140625" style="0" customWidth="1"/>
    <col min="4" max="4" width="22.00390625" style="0" customWidth="1"/>
    <col min="5" max="5" width="22.140625" style="0" customWidth="1"/>
    <col min="6" max="6" width="20.28125" style="0" customWidth="1"/>
    <col min="7" max="7" width="23.140625" style="0" customWidth="1"/>
    <col min="8" max="8" width="19.00390625" style="0" customWidth="1"/>
    <col min="9" max="9" width="17.8515625" style="0" customWidth="1"/>
    <col min="10" max="10" width="20.28125" style="0" customWidth="1"/>
    <col min="11" max="11" width="6.7109375" style="0" customWidth="1"/>
  </cols>
  <sheetData>
    <row r="1" spans="1:11" ht="45">
      <c r="A1" s="144"/>
      <c r="B1" s="46"/>
      <c r="C1" s="223" t="s">
        <v>76</v>
      </c>
      <c r="D1" s="224"/>
      <c r="E1" s="224"/>
      <c r="F1" s="224"/>
      <c r="G1" s="224"/>
      <c r="H1" s="224"/>
      <c r="I1" s="224"/>
      <c r="J1" s="46"/>
      <c r="K1" s="45"/>
    </row>
    <row r="2" spans="1:11" ht="34.5" thickBot="1">
      <c r="A2" s="145"/>
      <c r="B2" s="143"/>
      <c r="C2" s="226" t="s">
        <v>54</v>
      </c>
      <c r="D2" s="227"/>
      <c r="E2" s="227"/>
      <c r="F2" s="227"/>
      <c r="G2" s="227"/>
      <c r="H2" s="227"/>
      <c r="I2" s="227"/>
      <c r="J2" s="146"/>
      <c r="K2" s="44"/>
    </row>
    <row r="3" spans="1:11" ht="89.25" customHeight="1">
      <c r="A3" s="95"/>
      <c r="B3" s="221" t="s">
        <v>94</v>
      </c>
      <c r="C3" s="221"/>
      <c r="D3" s="221"/>
      <c r="E3" s="221"/>
      <c r="F3" s="221"/>
      <c r="G3" s="221"/>
      <c r="H3" s="221"/>
      <c r="I3" s="221"/>
      <c r="J3" s="221"/>
      <c r="K3" s="96"/>
    </row>
    <row r="4" spans="1:11" ht="20.25">
      <c r="A4" s="78"/>
      <c r="B4" s="69"/>
      <c r="C4" s="69"/>
      <c r="D4" s="97" t="s">
        <v>74</v>
      </c>
      <c r="E4" s="97"/>
      <c r="F4" s="97"/>
      <c r="G4" s="98">
        <v>289575.95519999997</v>
      </c>
      <c r="H4" s="99"/>
      <c r="I4" s="99"/>
      <c r="J4" s="99"/>
      <c r="K4" s="100"/>
    </row>
    <row r="5" spans="1:11" ht="20.25">
      <c r="A5" s="95"/>
      <c r="B5" s="69"/>
      <c r="C5" s="69"/>
      <c r="D5" s="101" t="s">
        <v>92</v>
      </c>
      <c r="E5" s="101"/>
      <c r="F5" s="101"/>
      <c r="G5" s="98">
        <v>289575.95519999997</v>
      </c>
      <c r="H5" s="99"/>
      <c r="I5" s="99"/>
      <c r="J5" s="99"/>
      <c r="K5" s="100"/>
    </row>
    <row r="6" spans="1:11" ht="53.25" customHeight="1">
      <c r="A6" s="95"/>
      <c r="B6" s="69"/>
      <c r="C6" s="69"/>
      <c r="D6" s="102" t="s">
        <v>75</v>
      </c>
      <c r="E6" s="102"/>
      <c r="F6" s="102"/>
      <c r="G6" s="103">
        <v>3619699.44</v>
      </c>
      <c r="H6" s="99"/>
      <c r="I6" s="99"/>
      <c r="J6" s="99"/>
      <c r="K6" s="100"/>
    </row>
    <row r="7" spans="1:11" ht="50.25" customHeight="1">
      <c r="A7" s="104"/>
      <c r="B7" s="222" t="s">
        <v>18</v>
      </c>
      <c r="C7" s="222"/>
      <c r="D7" s="222"/>
      <c r="E7" s="222"/>
      <c r="F7" s="105"/>
      <c r="G7" s="105"/>
      <c r="H7" s="53"/>
      <c r="I7" s="53"/>
      <c r="J7" s="60"/>
      <c r="K7" s="106"/>
    </row>
    <row r="8" spans="1:11" ht="20.25">
      <c r="A8" s="104"/>
      <c r="B8" s="58" t="s">
        <v>57</v>
      </c>
      <c r="C8" s="107"/>
      <c r="D8" s="108"/>
      <c r="E8" s="151">
        <v>781385</v>
      </c>
      <c r="F8" s="109"/>
      <c r="G8" s="105"/>
      <c r="H8" s="53"/>
      <c r="I8" s="53"/>
      <c r="J8" s="60"/>
      <c r="K8" s="106"/>
    </row>
    <row r="9" spans="1:11" ht="20.25">
      <c r="A9" s="104"/>
      <c r="B9" s="58" t="s">
        <v>58</v>
      </c>
      <c r="C9" s="107"/>
      <c r="D9" s="108"/>
      <c r="E9" s="152">
        <v>1.56277</v>
      </c>
      <c r="F9" s="109"/>
      <c r="G9" s="105"/>
      <c r="H9" s="53"/>
      <c r="I9" s="53"/>
      <c r="J9" s="60"/>
      <c r="K9" s="106"/>
    </row>
    <row r="10" spans="1:11" ht="18">
      <c r="A10" s="104"/>
      <c r="B10" s="58" t="s">
        <v>62</v>
      </c>
      <c r="C10" s="109"/>
      <c r="D10" s="108"/>
      <c r="E10" s="183" t="s">
        <v>102</v>
      </c>
      <c r="F10" s="109"/>
      <c r="G10" s="109"/>
      <c r="H10" s="60"/>
      <c r="I10" s="53"/>
      <c r="J10" s="60"/>
      <c r="K10" s="106"/>
    </row>
    <row r="11" spans="1:11" ht="18">
      <c r="A11" s="104"/>
      <c r="B11" s="58" t="s">
        <v>59</v>
      </c>
      <c r="C11" s="109"/>
      <c r="D11" s="108"/>
      <c r="E11" s="155">
        <v>0.3705931841537782</v>
      </c>
      <c r="F11" s="109"/>
      <c r="G11" s="109"/>
      <c r="H11" s="60"/>
      <c r="I11" s="53"/>
      <c r="J11" s="60"/>
      <c r="K11" s="106"/>
    </row>
    <row r="12" spans="1:11" ht="18">
      <c r="A12" s="104"/>
      <c r="B12" s="58" t="s">
        <v>61</v>
      </c>
      <c r="C12" s="109"/>
      <c r="D12" s="108"/>
      <c r="E12" s="156">
        <v>1678330.8651093668</v>
      </c>
      <c r="F12" s="109"/>
      <c r="G12" s="109"/>
      <c r="H12" s="60"/>
      <c r="I12" s="53"/>
      <c r="J12" s="60"/>
      <c r="K12" s="106"/>
    </row>
    <row r="13" spans="1:11" ht="18">
      <c r="A13" s="104"/>
      <c r="B13" s="58" t="s">
        <v>60</v>
      </c>
      <c r="C13" s="109"/>
      <c r="D13" s="108"/>
      <c r="E13" s="155">
        <v>0.3946563006247664</v>
      </c>
      <c r="F13" s="109"/>
      <c r="G13" s="109"/>
      <c r="H13" s="60"/>
      <c r="I13" s="53"/>
      <c r="J13" s="60"/>
      <c r="K13" s="106"/>
    </row>
    <row r="14" spans="1:11" ht="18">
      <c r="A14" s="104"/>
      <c r="B14" s="58" t="s">
        <v>63</v>
      </c>
      <c r="C14" s="110"/>
      <c r="D14" s="108"/>
      <c r="E14" s="151">
        <v>289575.95519999997</v>
      </c>
      <c r="F14" s="109"/>
      <c r="G14" s="109"/>
      <c r="H14" s="60"/>
      <c r="I14" s="53"/>
      <c r="J14" s="60"/>
      <c r="K14" s="106"/>
    </row>
    <row r="15" spans="1:11" ht="18">
      <c r="A15" s="104"/>
      <c r="B15" s="58" t="s">
        <v>64</v>
      </c>
      <c r="C15" s="109"/>
      <c r="D15" s="108"/>
      <c r="E15" s="151">
        <v>3619699.44</v>
      </c>
      <c r="F15" s="109"/>
      <c r="G15" s="109"/>
      <c r="H15" s="60"/>
      <c r="I15" s="53"/>
      <c r="J15" s="60"/>
      <c r="K15" s="106"/>
    </row>
    <row r="16" spans="1:11" ht="18">
      <c r="A16" s="104"/>
      <c r="B16" s="111"/>
      <c r="C16" s="109"/>
      <c r="D16" s="109"/>
      <c r="E16" s="109"/>
      <c r="F16" s="109"/>
      <c r="G16" s="109"/>
      <c r="H16" s="60"/>
      <c r="I16" s="53"/>
      <c r="J16" s="60"/>
      <c r="K16" s="106"/>
    </row>
    <row r="17" spans="1:11" ht="20.25">
      <c r="A17" s="104"/>
      <c r="B17" s="222" t="s">
        <v>19</v>
      </c>
      <c r="C17" s="222"/>
      <c r="D17" s="222"/>
      <c r="E17" s="222"/>
      <c r="F17" s="222"/>
      <c r="G17" s="222"/>
      <c r="H17" s="222"/>
      <c r="I17" s="222"/>
      <c r="J17" s="222"/>
      <c r="K17" s="106"/>
    </row>
    <row r="18" spans="1:11" ht="18">
      <c r="A18" s="104"/>
      <c r="B18" s="111"/>
      <c r="C18" s="109"/>
      <c r="D18" s="109" t="s">
        <v>21</v>
      </c>
      <c r="E18" s="109"/>
      <c r="F18" s="109" t="s">
        <v>22</v>
      </c>
      <c r="G18" s="109"/>
      <c r="H18" s="109" t="s">
        <v>93</v>
      </c>
      <c r="I18" s="60"/>
      <c r="J18" s="60"/>
      <c r="K18" s="106"/>
    </row>
    <row r="19" spans="1:11" ht="18">
      <c r="A19" s="78"/>
      <c r="B19" s="56" t="s">
        <v>65</v>
      </c>
      <c r="C19" s="109"/>
      <c r="D19" s="150">
        <v>55</v>
      </c>
      <c r="E19" s="109"/>
      <c r="F19" s="150">
        <v>90</v>
      </c>
      <c r="G19" s="109"/>
      <c r="H19" s="153" t="s">
        <v>103</v>
      </c>
      <c r="I19" s="60"/>
      <c r="J19" s="60"/>
      <c r="K19" s="106"/>
    </row>
    <row r="20" spans="1:11" ht="18">
      <c r="A20" s="78"/>
      <c r="B20" s="56" t="s">
        <v>66</v>
      </c>
      <c r="C20" s="109"/>
      <c r="D20" s="151">
        <v>1050000</v>
      </c>
      <c r="E20" s="109"/>
      <c r="F20" s="151">
        <v>575300</v>
      </c>
      <c r="G20" s="109"/>
      <c r="H20" s="151">
        <v>474700</v>
      </c>
      <c r="I20" s="60"/>
      <c r="J20" s="60"/>
      <c r="K20" s="106"/>
    </row>
    <row r="21" spans="1:11" ht="18">
      <c r="A21" s="78"/>
      <c r="B21" s="56" t="s">
        <v>67</v>
      </c>
      <c r="C21" s="109"/>
      <c r="D21" s="152">
        <v>2.1</v>
      </c>
      <c r="E21" s="109"/>
      <c r="F21" s="152">
        <v>1.1506</v>
      </c>
      <c r="G21" s="109"/>
      <c r="H21" s="152">
        <v>0.9494</v>
      </c>
      <c r="I21" s="60"/>
      <c r="J21" s="60"/>
      <c r="K21" s="106"/>
    </row>
    <row r="22" spans="1:11" ht="18">
      <c r="A22" s="78"/>
      <c r="B22" s="56"/>
      <c r="C22" s="109"/>
      <c r="D22" s="56"/>
      <c r="E22" s="109"/>
      <c r="F22" s="109"/>
      <c r="G22" s="109"/>
      <c r="H22" s="60"/>
      <c r="I22" s="60"/>
      <c r="J22" s="60"/>
      <c r="K22" s="106"/>
    </row>
    <row r="23" spans="1:11" ht="20.25">
      <c r="A23" s="78"/>
      <c r="B23" s="219" t="s">
        <v>40</v>
      </c>
      <c r="C23" s="219"/>
      <c r="D23" s="219"/>
      <c r="E23" s="219"/>
      <c r="F23" s="219"/>
      <c r="G23" s="219"/>
      <c r="H23" s="219"/>
      <c r="I23" s="219"/>
      <c r="J23" s="219"/>
      <c r="K23" s="106"/>
    </row>
    <row r="24" spans="1:11" ht="18">
      <c r="A24" s="78"/>
      <c r="B24" s="108"/>
      <c r="C24" s="225"/>
      <c r="D24" s="225"/>
      <c r="E24" s="225"/>
      <c r="F24" s="225"/>
      <c r="G24" s="225"/>
      <c r="H24" s="69"/>
      <c r="I24" s="69"/>
      <c r="J24" s="69"/>
      <c r="K24" s="112"/>
    </row>
    <row r="25" spans="1:11" ht="72">
      <c r="A25" s="78"/>
      <c r="B25" s="108"/>
      <c r="C25" s="172" t="s">
        <v>97</v>
      </c>
      <c r="D25" s="172" t="s">
        <v>98</v>
      </c>
      <c r="E25" s="172" t="s">
        <v>99</v>
      </c>
      <c r="F25" s="172" t="s">
        <v>100</v>
      </c>
      <c r="G25" s="172" t="s">
        <v>101</v>
      </c>
      <c r="H25" s="172" t="s">
        <v>50</v>
      </c>
      <c r="I25" s="172" t="s">
        <v>51</v>
      </c>
      <c r="J25" s="172" t="s">
        <v>52</v>
      </c>
      <c r="K25" s="112"/>
    </row>
    <row r="26" spans="1:11" ht="18">
      <c r="A26" s="78"/>
      <c r="B26" s="108"/>
      <c r="C26" s="115"/>
      <c r="D26" s="115"/>
      <c r="E26" s="115"/>
      <c r="F26" s="115"/>
      <c r="G26" s="113"/>
      <c r="H26" s="116"/>
      <c r="I26" s="117">
        <v>-781385</v>
      </c>
      <c r="J26" s="114"/>
      <c r="K26" s="112"/>
    </row>
    <row r="27" spans="1:11" ht="18">
      <c r="A27" s="78"/>
      <c r="B27" s="24" t="s">
        <v>0</v>
      </c>
      <c r="C27" s="26">
        <v>185300</v>
      </c>
      <c r="D27" s="27">
        <v>90400</v>
      </c>
      <c r="E27" s="27">
        <v>102500</v>
      </c>
      <c r="F27" s="27">
        <v>75500</v>
      </c>
      <c r="G27" s="27">
        <v>21000</v>
      </c>
      <c r="H27" s="27">
        <v>5000</v>
      </c>
      <c r="I27" s="27">
        <v>289575.95519999997</v>
      </c>
      <c r="J27" s="179">
        <v>0.5791519103999999</v>
      </c>
      <c r="K27" s="112"/>
    </row>
    <row r="28" spans="1:11" ht="18">
      <c r="A28" s="78"/>
      <c r="B28" s="157" t="s">
        <v>1</v>
      </c>
      <c r="C28" s="158">
        <v>185300</v>
      </c>
      <c r="D28" s="159">
        <v>90400</v>
      </c>
      <c r="E28" s="159">
        <v>102500</v>
      </c>
      <c r="F28" s="159">
        <v>75500</v>
      </c>
      <c r="G28" s="159">
        <v>21000</v>
      </c>
      <c r="H28" s="159">
        <v>5000</v>
      </c>
      <c r="I28" s="159">
        <v>289575.95519999997</v>
      </c>
      <c r="J28" s="180">
        <v>0.5791519103999999</v>
      </c>
      <c r="K28" s="112"/>
    </row>
    <row r="29" spans="1:11" ht="18">
      <c r="A29" s="78"/>
      <c r="B29" s="25" t="s">
        <v>2</v>
      </c>
      <c r="C29" s="28">
        <v>185300</v>
      </c>
      <c r="D29" s="29">
        <v>90400</v>
      </c>
      <c r="E29" s="29">
        <v>102500</v>
      </c>
      <c r="F29" s="29">
        <v>75500</v>
      </c>
      <c r="G29" s="29">
        <v>21000</v>
      </c>
      <c r="H29" s="29">
        <v>5000</v>
      </c>
      <c r="I29" s="29">
        <v>289575.95519999997</v>
      </c>
      <c r="J29" s="181">
        <v>0.5791519103999999</v>
      </c>
      <c r="K29" s="112"/>
    </row>
    <row r="30" spans="1:11" ht="18">
      <c r="A30" s="78"/>
      <c r="B30" s="157" t="s">
        <v>3</v>
      </c>
      <c r="C30" s="158">
        <v>185300</v>
      </c>
      <c r="D30" s="159">
        <v>90400</v>
      </c>
      <c r="E30" s="159">
        <v>102500</v>
      </c>
      <c r="F30" s="159">
        <v>75500</v>
      </c>
      <c r="G30" s="159">
        <v>21000</v>
      </c>
      <c r="H30" s="159">
        <v>5000</v>
      </c>
      <c r="I30" s="159">
        <v>289575.95519999997</v>
      </c>
      <c r="J30" s="180">
        <v>0.5791519103999999</v>
      </c>
      <c r="K30" s="112"/>
    </row>
    <row r="31" spans="1:11" ht="18">
      <c r="A31" s="78"/>
      <c r="B31" s="25" t="s">
        <v>4</v>
      </c>
      <c r="C31" s="28">
        <v>185300</v>
      </c>
      <c r="D31" s="29">
        <v>90400</v>
      </c>
      <c r="E31" s="29">
        <v>102500</v>
      </c>
      <c r="F31" s="29">
        <v>75500</v>
      </c>
      <c r="G31" s="29">
        <v>21000</v>
      </c>
      <c r="H31" s="29">
        <v>5000</v>
      </c>
      <c r="I31" s="29">
        <v>289575.95519999997</v>
      </c>
      <c r="J31" s="181">
        <v>0.5791519103999999</v>
      </c>
      <c r="K31" s="112"/>
    </row>
    <row r="32" spans="1:11" ht="18">
      <c r="A32" s="78"/>
      <c r="B32" s="157" t="s">
        <v>35</v>
      </c>
      <c r="C32" s="158">
        <v>185300</v>
      </c>
      <c r="D32" s="159">
        <v>90400</v>
      </c>
      <c r="E32" s="159">
        <v>102500</v>
      </c>
      <c r="F32" s="159">
        <v>75500</v>
      </c>
      <c r="G32" s="159">
        <v>21000</v>
      </c>
      <c r="H32" s="159">
        <v>5000</v>
      </c>
      <c r="I32" s="159">
        <v>479700</v>
      </c>
      <c r="J32" s="180">
        <v>0.9594</v>
      </c>
      <c r="K32" s="112"/>
    </row>
    <row r="33" spans="1:11" ht="18">
      <c r="A33" s="78"/>
      <c r="B33" s="25" t="s">
        <v>36</v>
      </c>
      <c r="C33" s="28">
        <v>185300</v>
      </c>
      <c r="D33" s="29">
        <v>90400</v>
      </c>
      <c r="E33" s="29">
        <v>102500</v>
      </c>
      <c r="F33" s="29">
        <v>75500</v>
      </c>
      <c r="G33" s="29">
        <v>21000</v>
      </c>
      <c r="H33" s="29">
        <v>5000</v>
      </c>
      <c r="I33" s="29">
        <v>479700</v>
      </c>
      <c r="J33" s="181">
        <v>0.9594</v>
      </c>
      <c r="K33" s="112"/>
    </row>
    <row r="34" spans="1:11" ht="18">
      <c r="A34" s="78"/>
      <c r="B34" s="157" t="s">
        <v>37</v>
      </c>
      <c r="C34" s="158">
        <v>185300</v>
      </c>
      <c r="D34" s="159">
        <v>90400</v>
      </c>
      <c r="E34" s="159">
        <v>102500</v>
      </c>
      <c r="F34" s="159">
        <v>75500</v>
      </c>
      <c r="G34" s="159">
        <v>21000</v>
      </c>
      <c r="H34" s="159">
        <v>5000</v>
      </c>
      <c r="I34" s="159">
        <v>479700</v>
      </c>
      <c r="J34" s="180">
        <v>0.9594</v>
      </c>
      <c r="K34" s="112"/>
    </row>
    <row r="35" spans="1:11" ht="18">
      <c r="A35" s="78"/>
      <c r="B35" s="25" t="s">
        <v>38</v>
      </c>
      <c r="C35" s="28">
        <v>185300</v>
      </c>
      <c r="D35" s="29">
        <v>90400</v>
      </c>
      <c r="E35" s="29">
        <v>102500</v>
      </c>
      <c r="F35" s="29">
        <v>75500</v>
      </c>
      <c r="G35" s="29">
        <v>21000</v>
      </c>
      <c r="H35" s="29">
        <v>5000</v>
      </c>
      <c r="I35" s="29">
        <v>479700</v>
      </c>
      <c r="J35" s="181">
        <v>0.9594</v>
      </c>
      <c r="K35" s="118"/>
    </row>
    <row r="36" spans="1:11" ht="18">
      <c r="A36" s="78"/>
      <c r="B36" s="164" t="s">
        <v>39</v>
      </c>
      <c r="C36" s="165">
        <v>185300</v>
      </c>
      <c r="D36" s="166">
        <v>90400</v>
      </c>
      <c r="E36" s="166">
        <v>102500</v>
      </c>
      <c r="F36" s="166">
        <v>75500</v>
      </c>
      <c r="G36" s="166">
        <v>21000</v>
      </c>
      <c r="H36" s="166">
        <v>5000</v>
      </c>
      <c r="I36" s="166">
        <v>479700</v>
      </c>
      <c r="J36" s="182">
        <v>0.9594</v>
      </c>
      <c r="K36" s="118"/>
    </row>
    <row r="37" spans="1:11" ht="15">
      <c r="A37" s="78"/>
      <c r="B37" s="60"/>
      <c r="C37" s="60"/>
      <c r="D37" s="60"/>
      <c r="E37" s="60"/>
      <c r="F37" s="60"/>
      <c r="G37" s="60"/>
      <c r="H37" s="60"/>
      <c r="I37" s="60"/>
      <c r="J37" s="120"/>
      <c r="K37" s="118"/>
    </row>
    <row r="38" spans="1:11" ht="34.5" customHeight="1">
      <c r="A38" s="207" t="s">
        <v>82</v>
      </c>
      <c r="B38" s="208"/>
      <c r="C38" s="208"/>
      <c r="D38" s="208"/>
      <c r="E38" s="208"/>
      <c r="F38" s="208"/>
      <c r="G38" s="208"/>
      <c r="H38" s="208"/>
      <c r="I38" s="208"/>
      <c r="J38" s="208"/>
      <c r="K38" s="209"/>
    </row>
    <row r="39" spans="1:11" ht="18">
      <c r="A39" s="228" t="s">
        <v>83</v>
      </c>
      <c r="B39" s="229"/>
      <c r="C39" s="229"/>
      <c r="D39" s="229"/>
      <c r="E39" s="213" t="s">
        <v>81</v>
      </c>
      <c r="F39" s="214"/>
      <c r="G39" s="79"/>
      <c r="H39" s="60"/>
      <c r="I39" s="60"/>
      <c r="J39" s="60"/>
      <c r="K39" s="106"/>
    </row>
    <row r="40" spans="1:11" ht="18">
      <c r="A40" s="163" t="s">
        <v>96</v>
      </c>
      <c r="B40" s="171"/>
      <c r="C40" s="171"/>
      <c r="D40" s="171"/>
      <c r="E40" s="171"/>
      <c r="F40" s="171"/>
      <c r="G40" s="171"/>
      <c r="H40" s="60"/>
      <c r="I40" s="60"/>
      <c r="J40" s="60"/>
      <c r="K40" s="106"/>
    </row>
    <row r="41" spans="1:11" ht="18">
      <c r="A41" s="78"/>
      <c r="B41" s="132"/>
      <c r="C41" s="139"/>
      <c r="D41" s="140"/>
      <c r="E41" s="140"/>
      <c r="F41" s="141"/>
      <c r="G41" s="139"/>
      <c r="H41" s="142"/>
      <c r="I41" s="60"/>
      <c r="J41" s="60"/>
      <c r="K41" s="106"/>
    </row>
    <row r="42" spans="1:11" ht="18">
      <c r="A42" s="78"/>
      <c r="B42" s="132"/>
      <c r="C42" s="139"/>
      <c r="D42" s="140"/>
      <c r="E42" s="140"/>
      <c r="F42" s="141"/>
      <c r="G42" s="139"/>
      <c r="H42" s="142"/>
      <c r="I42" s="60"/>
      <c r="J42" s="60"/>
      <c r="K42" s="106"/>
    </row>
    <row r="43" spans="1:11" ht="13.5" thickBot="1">
      <c r="A43" s="80"/>
      <c r="B43" s="81"/>
      <c r="C43" s="81"/>
      <c r="D43" s="81"/>
      <c r="E43" s="81"/>
      <c r="F43" s="81"/>
      <c r="G43" s="81"/>
      <c r="H43" s="81"/>
      <c r="I43" s="81"/>
      <c r="J43" s="81"/>
      <c r="K43" s="82"/>
    </row>
  </sheetData>
  <mergeCells count="10">
    <mergeCell ref="C1:I1"/>
    <mergeCell ref="C2:I2"/>
    <mergeCell ref="B3:J3"/>
    <mergeCell ref="B7:E7"/>
    <mergeCell ref="A39:D39"/>
    <mergeCell ref="E39:F39"/>
    <mergeCell ref="B17:J17"/>
    <mergeCell ref="B23:J23"/>
    <mergeCell ref="C24:G24"/>
    <mergeCell ref="A38:K38"/>
  </mergeCells>
  <printOptions horizontalCentered="1" verticalCentered="1"/>
  <pageMargins left="0.75" right="0.75" top="1" bottom="1" header="0.5" footer="0.5"/>
  <pageSetup fitToHeight="1" fitToWidth="1" horizontalDpi="1200" verticalDpi="1200" orientation="landscape" scale="46" r:id="rId2"/>
  <headerFooter alignWithMargins="0">
    <oddFooter>&amp;LUS EPA ENERGY STAR Valuator Tool
Version 1.0
&amp;R&amp;D</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K32"/>
  <sheetViews>
    <sheetView view="pageBreakPreview" zoomScale="60" zoomScaleNormal="55" workbookViewId="0" topLeftCell="A1">
      <selection activeCell="A19" sqref="A19:IV23"/>
    </sheetView>
  </sheetViews>
  <sheetFormatPr defaultColWidth="9.140625" defaultRowHeight="12.75"/>
  <cols>
    <col min="1" max="1" width="6.7109375" style="0" customWidth="1"/>
    <col min="2" max="2" width="16.57421875" style="0" customWidth="1"/>
    <col min="3" max="3" width="21.140625" style="0" customWidth="1"/>
    <col min="4" max="4" width="22.00390625" style="0" customWidth="1"/>
    <col min="5" max="5" width="22.140625" style="0" customWidth="1"/>
    <col min="6" max="6" width="20.28125" style="0" customWidth="1"/>
    <col min="7" max="7" width="23.140625" style="0" customWidth="1"/>
    <col min="8" max="8" width="19.00390625" style="0" customWidth="1"/>
    <col min="9" max="9" width="17.8515625" style="0" customWidth="1"/>
    <col min="10" max="10" width="20.28125" style="0" customWidth="1"/>
    <col min="11" max="11" width="6.7109375" style="0" customWidth="1"/>
  </cols>
  <sheetData>
    <row r="1" spans="1:11" ht="45">
      <c r="A1" s="144"/>
      <c r="B1" s="46"/>
      <c r="C1" s="223" t="s">
        <v>76</v>
      </c>
      <c r="D1" s="223"/>
      <c r="E1" s="223"/>
      <c r="F1" s="223"/>
      <c r="G1" s="223"/>
      <c r="H1" s="223"/>
      <c r="I1" s="223"/>
      <c r="J1" s="46"/>
      <c r="K1" s="45"/>
    </row>
    <row r="2" spans="1:11" ht="34.5" thickBot="1">
      <c r="A2" s="145"/>
      <c r="B2" s="143"/>
      <c r="C2" s="226" t="s">
        <v>54</v>
      </c>
      <c r="D2" s="226"/>
      <c r="E2" s="226"/>
      <c r="F2" s="226"/>
      <c r="G2" s="226"/>
      <c r="H2" s="226"/>
      <c r="I2" s="226"/>
      <c r="J2" s="146"/>
      <c r="K2" s="44"/>
    </row>
    <row r="3" spans="1:11" ht="39.75" customHeight="1">
      <c r="A3" s="78"/>
      <c r="B3" s="215" t="s">
        <v>23</v>
      </c>
      <c r="C3" s="216"/>
      <c r="D3" s="216"/>
      <c r="E3" s="216"/>
      <c r="F3" s="216"/>
      <c r="G3" s="216"/>
      <c r="H3" s="216"/>
      <c r="I3" s="216"/>
      <c r="J3" s="217"/>
      <c r="K3" s="119"/>
    </row>
    <row r="4" spans="1:11" ht="18">
      <c r="A4" s="78"/>
      <c r="B4" s="121"/>
      <c r="C4" s="56"/>
      <c r="D4" s="56"/>
      <c r="E4" s="109"/>
      <c r="F4" s="109"/>
      <c r="G4" s="109"/>
      <c r="H4" s="60"/>
      <c r="I4" s="60"/>
      <c r="J4" s="122"/>
      <c r="K4" s="106"/>
    </row>
    <row r="5" spans="1:11" ht="18">
      <c r="A5" s="78"/>
      <c r="B5" s="123" t="s">
        <v>68</v>
      </c>
      <c r="C5" s="60"/>
      <c r="D5" s="151">
        <v>781385</v>
      </c>
      <c r="E5" s="109"/>
      <c r="F5" s="109"/>
      <c r="G5" s="109"/>
      <c r="H5" s="60"/>
      <c r="I5" s="60"/>
      <c r="J5" s="122"/>
      <c r="K5" s="106"/>
    </row>
    <row r="6" spans="1:11" ht="18">
      <c r="A6" s="78"/>
      <c r="B6" s="123" t="s">
        <v>69</v>
      </c>
      <c r="C6" s="60"/>
      <c r="D6" s="167">
        <v>5</v>
      </c>
      <c r="E6" s="109"/>
      <c r="F6" s="109"/>
      <c r="G6" s="109"/>
      <c r="H6" s="60"/>
      <c r="I6" s="60"/>
      <c r="J6" s="122"/>
      <c r="K6" s="106"/>
    </row>
    <row r="7" spans="1:11" ht="18">
      <c r="A7" s="78"/>
      <c r="B7" s="123" t="s">
        <v>70</v>
      </c>
      <c r="C7" s="60"/>
      <c r="D7" s="151">
        <v>15843.670351052231</v>
      </c>
      <c r="E7" s="109"/>
      <c r="F7" s="109"/>
      <c r="G7" s="109"/>
      <c r="H7" s="60"/>
      <c r="I7" s="60"/>
      <c r="J7" s="122"/>
      <c r="K7" s="106"/>
    </row>
    <row r="8" spans="1:11" ht="18">
      <c r="A8" s="78"/>
      <c r="B8" s="123" t="s">
        <v>71</v>
      </c>
      <c r="C8" s="60"/>
      <c r="D8" s="150">
        <v>60</v>
      </c>
      <c r="E8" s="109"/>
      <c r="F8" s="109"/>
      <c r="G8" s="109"/>
      <c r="H8" s="60"/>
      <c r="I8" s="60"/>
      <c r="J8" s="122"/>
      <c r="K8" s="106"/>
    </row>
    <row r="9" spans="1:11" ht="18">
      <c r="A9" s="78"/>
      <c r="B9" s="123" t="s">
        <v>72</v>
      </c>
      <c r="C9" s="60"/>
      <c r="D9" s="155">
        <v>0.08</v>
      </c>
      <c r="E9" s="109"/>
      <c r="F9" s="109"/>
      <c r="G9" s="109"/>
      <c r="H9" s="60"/>
      <c r="I9" s="60"/>
      <c r="J9" s="122"/>
      <c r="K9" s="106"/>
    </row>
    <row r="10" spans="1:11" ht="18">
      <c r="A10" s="78"/>
      <c r="B10" s="123" t="s">
        <v>104</v>
      </c>
      <c r="C10" s="60"/>
      <c r="D10" s="156">
        <v>39558.333333333336</v>
      </c>
      <c r="E10" s="109"/>
      <c r="F10" s="109"/>
      <c r="G10" s="109"/>
      <c r="H10" s="60"/>
      <c r="I10" s="60"/>
      <c r="J10" s="122"/>
      <c r="K10" s="106"/>
    </row>
    <row r="11" spans="1:11" ht="18">
      <c r="A11" s="78"/>
      <c r="B11" s="123"/>
      <c r="C11" s="109"/>
      <c r="D11" s="109"/>
      <c r="E11" s="109"/>
      <c r="F11" s="109"/>
      <c r="G11" s="109"/>
      <c r="H11" s="60"/>
      <c r="I11" s="60"/>
      <c r="J11" s="122"/>
      <c r="K11" s="106"/>
    </row>
    <row r="12" spans="1:11" ht="20.25">
      <c r="A12" s="78"/>
      <c r="B12" s="218" t="s">
        <v>79</v>
      </c>
      <c r="C12" s="219"/>
      <c r="D12" s="219"/>
      <c r="E12" s="219"/>
      <c r="F12" s="219"/>
      <c r="G12" s="219"/>
      <c r="H12" s="219"/>
      <c r="I12" s="219"/>
      <c r="J12" s="220"/>
      <c r="K12" s="106"/>
    </row>
    <row r="13" spans="1:11" ht="36">
      <c r="A13" s="78"/>
      <c r="B13" s="124"/>
      <c r="C13" s="56"/>
      <c r="D13" s="125" t="s">
        <v>25</v>
      </c>
      <c r="E13" s="67" t="s">
        <v>26</v>
      </c>
      <c r="F13" s="67" t="s">
        <v>55</v>
      </c>
      <c r="G13" s="67" t="s">
        <v>24</v>
      </c>
      <c r="H13" s="60"/>
      <c r="I13" s="60"/>
      <c r="J13" s="122"/>
      <c r="K13" s="106"/>
    </row>
    <row r="14" spans="1:11" ht="18">
      <c r="A14" s="78"/>
      <c r="B14" s="123"/>
      <c r="C14" s="56"/>
      <c r="D14" s="126" t="s">
        <v>0</v>
      </c>
      <c r="E14" s="20">
        <v>190124.0448</v>
      </c>
      <c r="F14" s="21">
        <v>132397.97</v>
      </c>
      <c r="G14" s="22">
        <v>57726.0897</v>
      </c>
      <c r="H14" s="60"/>
      <c r="I14" s="60"/>
      <c r="J14" s="122"/>
      <c r="K14" s="106"/>
    </row>
    <row r="15" spans="1:11" ht="18">
      <c r="A15" s="78"/>
      <c r="B15" s="123"/>
      <c r="C15" s="56"/>
      <c r="D15" s="126" t="s">
        <v>1</v>
      </c>
      <c r="E15" s="160">
        <v>190124.0448</v>
      </c>
      <c r="F15" s="161">
        <v>143386.91</v>
      </c>
      <c r="G15" s="162">
        <v>46737.1239</v>
      </c>
      <c r="H15" s="60"/>
      <c r="I15" s="60"/>
      <c r="J15" s="122"/>
      <c r="K15" s="106"/>
    </row>
    <row r="16" spans="1:11" ht="18">
      <c r="A16" s="78"/>
      <c r="B16" s="123"/>
      <c r="C16" s="56"/>
      <c r="D16" s="126" t="s">
        <v>2</v>
      </c>
      <c r="E16" s="19">
        <v>190124.0448</v>
      </c>
      <c r="F16" s="18">
        <v>155287.96</v>
      </c>
      <c r="G16" s="23">
        <v>34836.0812</v>
      </c>
      <c r="H16" s="60"/>
      <c r="I16" s="60"/>
      <c r="J16" s="122"/>
      <c r="K16" s="106"/>
    </row>
    <row r="17" spans="1:11" ht="18">
      <c r="A17" s="78"/>
      <c r="B17" s="123"/>
      <c r="C17" s="56"/>
      <c r="D17" s="126" t="s">
        <v>3</v>
      </c>
      <c r="E17" s="160">
        <v>190124.0448</v>
      </c>
      <c r="F17" s="161">
        <v>168176.79</v>
      </c>
      <c r="G17" s="162">
        <v>21947.2562</v>
      </c>
      <c r="H17" s="60"/>
      <c r="I17" s="60"/>
      <c r="J17" s="122"/>
      <c r="K17" s="106"/>
    </row>
    <row r="18" spans="1:11" ht="18">
      <c r="A18" s="78"/>
      <c r="B18" s="123"/>
      <c r="C18" s="56"/>
      <c r="D18" s="126" t="s">
        <v>4</v>
      </c>
      <c r="E18" s="19">
        <v>190124.0448</v>
      </c>
      <c r="F18" s="18">
        <v>182135.38</v>
      </c>
      <c r="G18" s="23">
        <v>7988.6671</v>
      </c>
      <c r="H18" s="60"/>
      <c r="I18" s="60"/>
      <c r="J18" s="122"/>
      <c r="K18" s="106"/>
    </row>
    <row r="19" spans="1:11" ht="18" hidden="1">
      <c r="A19" s="78"/>
      <c r="B19" s="121"/>
      <c r="C19" s="56"/>
      <c r="D19" s="126" t="s">
        <v>35</v>
      </c>
      <c r="E19" s="160"/>
      <c r="F19" s="161"/>
      <c r="G19" s="162"/>
      <c r="H19" s="60"/>
      <c r="I19" s="60"/>
      <c r="J19" s="122"/>
      <c r="K19" s="106"/>
    </row>
    <row r="20" spans="1:11" ht="18" hidden="1">
      <c r="A20" s="78"/>
      <c r="B20" s="121"/>
      <c r="C20" s="56"/>
      <c r="D20" s="126" t="s">
        <v>36</v>
      </c>
      <c r="E20" s="19"/>
      <c r="F20" s="18"/>
      <c r="G20" s="23"/>
      <c r="H20" s="60"/>
      <c r="I20" s="60"/>
      <c r="J20" s="122"/>
      <c r="K20" s="106"/>
    </row>
    <row r="21" spans="1:11" ht="18" hidden="1">
      <c r="A21" s="78"/>
      <c r="B21" s="121"/>
      <c r="C21" s="56"/>
      <c r="D21" s="126" t="s">
        <v>37</v>
      </c>
      <c r="E21" s="160"/>
      <c r="F21" s="161"/>
      <c r="G21" s="162"/>
      <c r="H21" s="60"/>
      <c r="I21" s="60"/>
      <c r="J21" s="122"/>
      <c r="K21" s="106"/>
    </row>
    <row r="22" spans="1:11" ht="18" hidden="1">
      <c r="A22" s="78"/>
      <c r="B22" s="121"/>
      <c r="C22" s="56"/>
      <c r="D22" s="126" t="s">
        <v>38</v>
      </c>
      <c r="E22" s="19"/>
      <c r="F22" s="18"/>
      <c r="G22" s="23"/>
      <c r="H22" s="60"/>
      <c r="I22" s="60"/>
      <c r="J22" s="122"/>
      <c r="K22" s="106"/>
    </row>
    <row r="23" spans="1:11" ht="18" hidden="1">
      <c r="A23" s="78"/>
      <c r="B23" s="121"/>
      <c r="C23" s="56"/>
      <c r="D23" s="126" t="s">
        <v>39</v>
      </c>
      <c r="E23" s="168"/>
      <c r="F23" s="169"/>
      <c r="G23" s="170"/>
      <c r="H23" s="60"/>
      <c r="I23" s="60"/>
      <c r="J23" s="122"/>
      <c r="K23" s="106"/>
    </row>
    <row r="24" spans="1:11" ht="18">
      <c r="A24" s="78"/>
      <c r="B24" s="121"/>
      <c r="C24" s="56"/>
      <c r="D24" s="126"/>
      <c r="E24" s="128"/>
      <c r="F24" s="129"/>
      <c r="G24" s="130"/>
      <c r="H24" s="60"/>
      <c r="I24" s="60"/>
      <c r="J24" s="122"/>
      <c r="K24" s="106"/>
    </row>
    <row r="25" spans="1:11" ht="18">
      <c r="A25" s="78"/>
      <c r="B25" s="121"/>
      <c r="C25" s="56"/>
      <c r="D25" s="126" t="s">
        <v>27</v>
      </c>
      <c r="E25" s="31">
        <v>950620.224</v>
      </c>
      <c r="F25" s="32">
        <v>781385.01</v>
      </c>
      <c r="G25" s="33">
        <v>169235.21809999997</v>
      </c>
      <c r="H25" s="60"/>
      <c r="I25" s="60"/>
      <c r="J25" s="122"/>
      <c r="K25" s="106"/>
    </row>
    <row r="26" spans="1:11" ht="12.75">
      <c r="A26" s="78"/>
      <c r="B26" s="173"/>
      <c r="C26" s="174"/>
      <c r="D26" s="174"/>
      <c r="E26" s="174"/>
      <c r="F26" s="174"/>
      <c r="G26" s="174"/>
      <c r="H26" s="174"/>
      <c r="I26" s="174"/>
      <c r="J26" s="175"/>
      <c r="K26" s="106"/>
    </row>
    <row r="27" spans="1:11" ht="27" customHeight="1">
      <c r="A27" s="207" t="s">
        <v>82</v>
      </c>
      <c r="B27" s="208"/>
      <c r="C27" s="208"/>
      <c r="D27" s="208"/>
      <c r="E27" s="208"/>
      <c r="F27" s="208"/>
      <c r="G27" s="208"/>
      <c r="H27" s="208"/>
      <c r="I27" s="208"/>
      <c r="J27" s="208"/>
      <c r="K27" s="209"/>
    </row>
    <row r="28" spans="1:11" ht="18">
      <c r="A28" s="228" t="s">
        <v>83</v>
      </c>
      <c r="B28" s="229"/>
      <c r="C28" s="229"/>
      <c r="D28" s="229"/>
      <c r="E28" s="213" t="s">
        <v>81</v>
      </c>
      <c r="F28" s="214"/>
      <c r="G28" s="79"/>
      <c r="H28" s="60"/>
      <c r="I28" s="60"/>
      <c r="J28" s="60"/>
      <c r="K28" s="106"/>
    </row>
    <row r="29" spans="1:11" ht="18">
      <c r="A29" s="163" t="s">
        <v>96</v>
      </c>
      <c r="B29" s="171"/>
      <c r="C29" s="171"/>
      <c r="D29" s="171"/>
      <c r="E29" s="171"/>
      <c r="F29" s="171"/>
      <c r="G29" s="171"/>
      <c r="H29" s="60"/>
      <c r="I29" s="60"/>
      <c r="J29" s="60"/>
      <c r="K29" s="106"/>
    </row>
    <row r="30" spans="1:11" ht="18">
      <c r="A30" s="78"/>
      <c r="B30" s="132"/>
      <c r="C30" s="139"/>
      <c r="D30" s="140"/>
      <c r="E30" s="140"/>
      <c r="F30" s="141"/>
      <c r="G30" s="139"/>
      <c r="H30" s="142"/>
      <c r="I30" s="60"/>
      <c r="J30" s="60"/>
      <c r="K30" s="106"/>
    </row>
    <row r="31" spans="1:11" ht="18">
      <c r="A31" s="78"/>
      <c r="B31" s="132"/>
      <c r="C31" s="139"/>
      <c r="D31" s="140"/>
      <c r="E31" s="140"/>
      <c r="F31" s="141"/>
      <c r="G31" s="139"/>
      <c r="H31" s="142"/>
      <c r="I31" s="60"/>
      <c r="J31" s="60"/>
      <c r="K31" s="106"/>
    </row>
    <row r="32" spans="1:11" ht="13.5" thickBot="1">
      <c r="A32" s="80"/>
      <c r="B32" s="81"/>
      <c r="C32" s="81"/>
      <c r="D32" s="81"/>
      <c r="E32" s="81"/>
      <c r="F32" s="81"/>
      <c r="G32" s="81"/>
      <c r="H32" s="81"/>
      <c r="I32" s="81"/>
      <c r="J32" s="81"/>
      <c r="K32" s="82"/>
    </row>
  </sheetData>
  <mergeCells count="7">
    <mergeCell ref="A27:K27"/>
    <mergeCell ref="A28:D28"/>
    <mergeCell ref="E28:F28"/>
    <mergeCell ref="C1:I1"/>
    <mergeCell ref="C2:I2"/>
    <mergeCell ref="B3:J3"/>
    <mergeCell ref="B12:J12"/>
  </mergeCells>
  <printOptions horizontalCentered="1" verticalCentered="1"/>
  <pageMargins left="0.75" right="0.75" top="1" bottom="1" header="0.5" footer="0.5"/>
  <pageSetup horizontalDpi="1200" verticalDpi="1200" orientation="landscape" scale="60" r:id="rId2"/>
  <headerFooter alignWithMargins="0">
    <oddFooter>&amp;LUS EPA ENERGY STAR Valuator Tool
Version 1.0
&amp;R&amp;D</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K136"/>
  <sheetViews>
    <sheetView zoomScale="55" zoomScaleNormal="55" workbookViewId="0" topLeftCell="A39">
      <selection activeCell="A66" sqref="A66:IV125"/>
    </sheetView>
  </sheetViews>
  <sheetFormatPr defaultColWidth="9.140625" defaultRowHeight="12.75"/>
  <cols>
    <col min="1" max="1" width="6.7109375" style="0" customWidth="1"/>
    <col min="2" max="2" width="16.57421875" style="0" customWidth="1"/>
    <col min="3" max="3" width="21.140625" style="0" customWidth="1"/>
    <col min="4" max="4" width="22.00390625" style="0" customWidth="1"/>
    <col min="5" max="5" width="22.140625" style="0" customWidth="1"/>
    <col min="6" max="6" width="20.28125" style="0" customWidth="1"/>
    <col min="7" max="7" width="23.140625" style="0" customWidth="1"/>
    <col min="8" max="8" width="19.00390625" style="0" customWidth="1"/>
    <col min="9" max="9" width="17.8515625" style="0" customWidth="1"/>
    <col min="10" max="10" width="20.28125" style="0" customWidth="1"/>
    <col min="11" max="11" width="6.7109375" style="0" customWidth="1"/>
  </cols>
  <sheetData>
    <row r="1" spans="1:11" ht="45">
      <c r="A1" s="144"/>
      <c r="B1" s="46"/>
      <c r="C1" s="223" t="s">
        <v>76</v>
      </c>
      <c r="D1" s="224"/>
      <c r="E1" s="224"/>
      <c r="F1" s="224"/>
      <c r="G1" s="224"/>
      <c r="H1" s="224"/>
      <c r="I1" s="224"/>
      <c r="J1" s="46"/>
      <c r="K1" s="45"/>
    </row>
    <row r="2" spans="1:11" ht="34.5" thickBot="1">
      <c r="A2" s="145"/>
      <c r="B2" s="143"/>
      <c r="C2" s="226" t="s">
        <v>54</v>
      </c>
      <c r="D2" s="227"/>
      <c r="E2" s="227"/>
      <c r="F2" s="227"/>
      <c r="G2" s="227"/>
      <c r="H2" s="227"/>
      <c r="I2" s="227"/>
      <c r="J2" s="146"/>
      <c r="K2" s="44"/>
    </row>
    <row r="3" spans="1:11" ht="48" customHeight="1">
      <c r="A3" s="78"/>
      <c r="B3" s="219" t="s">
        <v>84</v>
      </c>
      <c r="C3" s="219"/>
      <c r="D3" s="219"/>
      <c r="E3" s="219"/>
      <c r="F3" s="219"/>
      <c r="G3" s="219"/>
      <c r="H3" s="219"/>
      <c r="I3" s="219"/>
      <c r="J3" s="219"/>
      <c r="K3" s="106"/>
    </row>
    <row r="4" spans="1:11" ht="12.75">
      <c r="A4" s="78"/>
      <c r="B4" s="131"/>
      <c r="C4" s="131"/>
      <c r="D4" s="131"/>
      <c r="E4" s="131"/>
      <c r="F4" s="131"/>
      <c r="G4" s="131"/>
      <c r="H4" s="131"/>
      <c r="I4" s="131"/>
      <c r="J4" s="131"/>
      <c r="K4" s="106"/>
    </row>
    <row r="5" spans="1:11" ht="36">
      <c r="A5" s="78"/>
      <c r="B5" s="60"/>
      <c r="C5" s="132" t="s">
        <v>90</v>
      </c>
      <c r="D5" s="133" t="s">
        <v>85</v>
      </c>
      <c r="E5" s="133" t="s">
        <v>86</v>
      </c>
      <c r="F5" s="133" t="s">
        <v>87</v>
      </c>
      <c r="G5" s="133" t="s">
        <v>88</v>
      </c>
      <c r="H5" s="133" t="s">
        <v>89</v>
      </c>
      <c r="I5" s="60"/>
      <c r="J5" s="60"/>
      <c r="K5" s="106"/>
    </row>
    <row r="6" spans="1:11" ht="18">
      <c r="A6" s="78"/>
      <c r="B6" s="127"/>
      <c r="C6" s="134">
        <v>1</v>
      </c>
      <c r="D6" s="38">
        <v>781385</v>
      </c>
      <c r="E6" s="39">
        <v>15843.670351052231</v>
      </c>
      <c r="F6" s="39">
        <v>10634.44</v>
      </c>
      <c r="G6" s="39">
        <v>5209.233333333334</v>
      </c>
      <c r="H6" s="40">
        <v>770750.56</v>
      </c>
      <c r="I6" s="127"/>
      <c r="J6" s="127"/>
      <c r="K6" s="106"/>
    </row>
    <row r="7" spans="1:11" ht="18">
      <c r="A7" s="78"/>
      <c r="B7" s="127"/>
      <c r="C7" s="134">
        <v>2</v>
      </c>
      <c r="D7" s="160">
        <v>770750.56</v>
      </c>
      <c r="E7" s="161">
        <v>15843.670351052231</v>
      </c>
      <c r="F7" s="161">
        <v>10705.33</v>
      </c>
      <c r="G7" s="161">
        <v>5138.337066666667</v>
      </c>
      <c r="H7" s="162">
        <v>760045.23</v>
      </c>
      <c r="I7" s="127"/>
      <c r="J7" s="127"/>
      <c r="K7" s="106"/>
    </row>
    <row r="8" spans="1:11" ht="18">
      <c r="A8" s="78"/>
      <c r="B8" s="127"/>
      <c r="C8" s="134">
        <v>3</v>
      </c>
      <c r="D8" s="41">
        <v>760045.23</v>
      </c>
      <c r="E8" s="42">
        <v>15843.670351052231</v>
      </c>
      <c r="F8" s="42">
        <v>10776.7</v>
      </c>
      <c r="G8" s="42">
        <v>5066.9682</v>
      </c>
      <c r="H8" s="43">
        <v>749268.53</v>
      </c>
      <c r="I8" s="127"/>
      <c r="J8" s="127"/>
      <c r="K8" s="106"/>
    </row>
    <row r="9" spans="1:11" ht="18">
      <c r="A9" s="78"/>
      <c r="B9" s="127"/>
      <c r="C9" s="134">
        <v>4</v>
      </c>
      <c r="D9" s="160">
        <v>749268.53</v>
      </c>
      <c r="E9" s="161">
        <v>15843.670351052231</v>
      </c>
      <c r="F9" s="161">
        <v>10848.55</v>
      </c>
      <c r="G9" s="161">
        <v>4995.123533333333</v>
      </c>
      <c r="H9" s="162">
        <v>738419.98</v>
      </c>
      <c r="I9" s="127"/>
      <c r="J9" s="127"/>
      <c r="K9" s="106"/>
    </row>
    <row r="10" spans="1:11" ht="18">
      <c r="A10" s="78"/>
      <c r="B10" s="127"/>
      <c r="C10" s="134">
        <v>5</v>
      </c>
      <c r="D10" s="41">
        <v>738419.98</v>
      </c>
      <c r="E10" s="42">
        <v>15843.670351052231</v>
      </c>
      <c r="F10" s="42">
        <v>10920.87</v>
      </c>
      <c r="G10" s="42">
        <v>4922.799866666667</v>
      </c>
      <c r="H10" s="43">
        <v>727499.11</v>
      </c>
      <c r="I10" s="127"/>
      <c r="J10" s="127"/>
      <c r="K10" s="106"/>
    </row>
    <row r="11" spans="1:11" ht="18">
      <c r="A11" s="78"/>
      <c r="B11" s="127"/>
      <c r="C11" s="134">
        <v>6</v>
      </c>
      <c r="D11" s="160">
        <v>727499.11</v>
      </c>
      <c r="E11" s="161">
        <v>15843.670351052231</v>
      </c>
      <c r="F11" s="161">
        <v>10993.68</v>
      </c>
      <c r="G11" s="161">
        <v>4849.994066666667</v>
      </c>
      <c r="H11" s="162">
        <v>716505.43</v>
      </c>
      <c r="I11" s="127"/>
      <c r="J11" s="127"/>
      <c r="K11" s="106"/>
    </row>
    <row r="12" spans="1:11" ht="18">
      <c r="A12" s="78"/>
      <c r="B12" s="127"/>
      <c r="C12" s="134">
        <v>7</v>
      </c>
      <c r="D12" s="41">
        <v>716505.43</v>
      </c>
      <c r="E12" s="42">
        <v>15843.670351052231</v>
      </c>
      <c r="F12" s="42">
        <v>11066.97</v>
      </c>
      <c r="G12" s="42">
        <v>4776.7028666666665</v>
      </c>
      <c r="H12" s="43">
        <v>705438.46</v>
      </c>
      <c r="I12" s="127"/>
      <c r="J12" s="127"/>
      <c r="K12" s="106"/>
    </row>
    <row r="13" spans="1:11" ht="18">
      <c r="A13" s="78"/>
      <c r="B13" s="127"/>
      <c r="C13" s="134">
        <v>8</v>
      </c>
      <c r="D13" s="160">
        <v>705438.46</v>
      </c>
      <c r="E13" s="161">
        <v>15843.670351052231</v>
      </c>
      <c r="F13" s="161">
        <v>11140.75</v>
      </c>
      <c r="G13" s="161">
        <v>4702.923066666667</v>
      </c>
      <c r="H13" s="162">
        <v>694297.71</v>
      </c>
      <c r="I13" s="127"/>
      <c r="J13" s="127"/>
      <c r="K13" s="106"/>
    </row>
    <row r="14" spans="1:11" ht="18">
      <c r="A14" s="78"/>
      <c r="B14" s="127"/>
      <c r="C14" s="134">
        <v>9</v>
      </c>
      <c r="D14" s="41">
        <v>694297.71</v>
      </c>
      <c r="E14" s="42">
        <v>15843.670351052231</v>
      </c>
      <c r="F14" s="42">
        <v>11215.02</v>
      </c>
      <c r="G14" s="42">
        <v>4628.651400000001</v>
      </c>
      <c r="H14" s="43">
        <v>683082.69</v>
      </c>
      <c r="I14" s="127"/>
      <c r="J14" s="127"/>
      <c r="K14" s="106"/>
    </row>
    <row r="15" spans="1:11" ht="18">
      <c r="A15" s="78"/>
      <c r="B15" s="127"/>
      <c r="C15" s="134">
        <v>10</v>
      </c>
      <c r="D15" s="160">
        <v>683082.69</v>
      </c>
      <c r="E15" s="161">
        <v>15843.670351052231</v>
      </c>
      <c r="F15" s="161">
        <v>11289.79</v>
      </c>
      <c r="G15" s="161">
        <v>4553.8846</v>
      </c>
      <c r="H15" s="162">
        <v>671792.9</v>
      </c>
      <c r="I15" s="127"/>
      <c r="J15" s="127"/>
      <c r="K15" s="106"/>
    </row>
    <row r="16" spans="1:11" ht="18">
      <c r="A16" s="78"/>
      <c r="B16" s="127"/>
      <c r="C16" s="134">
        <v>11</v>
      </c>
      <c r="D16" s="41">
        <v>671792.9</v>
      </c>
      <c r="E16" s="42">
        <v>15843.670351052231</v>
      </c>
      <c r="F16" s="42">
        <v>11365.05</v>
      </c>
      <c r="G16" s="42">
        <v>4478.619333333334</v>
      </c>
      <c r="H16" s="43">
        <v>660427.85</v>
      </c>
      <c r="I16" s="127"/>
      <c r="J16" s="127"/>
      <c r="K16" s="106"/>
    </row>
    <row r="17" spans="1:11" ht="18">
      <c r="A17" s="78"/>
      <c r="B17" s="127"/>
      <c r="C17" s="134">
        <v>12</v>
      </c>
      <c r="D17" s="160">
        <v>660427.85</v>
      </c>
      <c r="E17" s="161">
        <v>15843.670351052231</v>
      </c>
      <c r="F17" s="161">
        <v>11440.82</v>
      </c>
      <c r="G17" s="161">
        <v>4402.852333333333</v>
      </c>
      <c r="H17" s="162">
        <v>648987.03</v>
      </c>
      <c r="I17" s="127"/>
      <c r="J17" s="127"/>
      <c r="K17" s="106"/>
    </row>
    <row r="18" spans="1:11" ht="18">
      <c r="A18" s="78"/>
      <c r="B18" s="127"/>
      <c r="C18" s="134">
        <v>13</v>
      </c>
      <c r="D18" s="41">
        <v>648987.03</v>
      </c>
      <c r="E18" s="42">
        <v>15843.670351052231</v>
      </c>
      <c r="F18" s="42">
        <v>11517.09</v>
      </c>
      <c r="G18" s="42">
        <v>4326.5802</v>
      </c>
      <c r="H18" s="43">
        <v>637469.94</v>
      </c>
      <c r="I18" s="127"/>
      <c r="J18" s="127"/>
      <c r="K18" s="106"/>
    </row>
    <row r="19" spans="1:11" ht="18">
      <c r="A19" s="78"/>
      <c r="B19" s="127"/>
      <c r="C19" s="134">
        <v>14</v>
      </c>
      <c r="D19" s="160">
        <v>637469.94</v>
      </c>
      <c r="E19" s="161">
        <v>15843.670351052231</v>
      </c>
      <c r="F19" s="161">
        <v>11593.87</v>
      </c>
      <c r="G19" s="161">
        <v>4249.7996</v>
      </c>
      <c r="H19" s="162">
        <v>625876.07</v>
      </c>
      <c r="I19" s="127"/>
      <c r="J19" s="127"/>
      <c r="K19" s="106"/>
    </row>
    <row r="20" spans="1:11" ht="18">
      <c r="A20" s="78"/>
      <c r="B20" s="127"/>
      <c r="C20" s="134">
        <v>15</v>
      </c>
      <c r="D20" s="41">
        <v>625876.07</v>
      </c>
      <c r="E20" s="42">
        <v>15843.670351052231</v>
      </c>
      <c r="F20" s="42">
        <v>11671.16</v>
      </c>
      <c r="G20" s="42">
        <v>4172.5071333333335</v>
      </c>
      <c r="H20" s="43">
        <v>614204.91</v>
      </c>
      <c r="I20" s="127"/>
      <c r="J20" s="127"/>
      <c r="K20" s="106"/>
    </row>
    <row r="21" spans="1:11" ht="18">
      <c r="A21" s="78"/>
      <c r="B21" s="127"/>
      <c r="C21" s="134">
        <v>16</v>
      </c>
      <c r="D21" s="160">
        <v>614204.91</v>
      </c>
      <c r="E21" s="161">
        <v>15843.670351052231</v>
      </c>
      <c r="F21" s="161">
        <v>11748.97</v>
      </c>
      <c r="G21" s="161">
        <v>4094.6994000000004</v>
      </c>
      <c r="H21" s="162">
        <v>602455.94</v>
      </c>
      <c r="I21" s="127"/>
      <c r="J21" s="127"/>
      <c r="K21" s="106"/>
    </row>
    <row r="22" spans="1:11" ht="18">
      <c r="A22" s="78"/>
      <c r="B22" s="127"/>
      <c r="C22" s="134">
        <v>17</v>
      </c>
      <c r="D22" s="41">
        <v>602455.94</v>
      </c>
      <c r="E22" s="42">
        <v>15843.670351052231</v>
      </c>
      <c r="F22" s="42">
        <v>11827.3</v>
      </c>
      <c r="G22" s="42">
        <v>4016.3729333333335</v>
      </c>
      <c r="H22" s="43">
        <v>590628.64</v>
      </c>
      <c r="I22" s="127"/>
      <c r="J22" s="127"/>
      <c r="K22" s="106"/>
    </row>
    <row r="23" spans="1:11" ht="18">
      <c r="A23" s="78"/>
      <c r="B23" s="127"/>
      <c r="C23" s="134">
        <v>18</v>
      </c>
      <c r="D23" s="160">
        <v>590628.64</v>
      </c>
      <c r="E23" s="161">
        <v>15843.670351052231</v>
      </c>
      <c r="F23" s="161">
        <v>11906.15</v>
      </c>
      <c r="G23" s="161">
        <v>3937.524266666667</v>
      </c>
      <c r="H23" s="162">
        <v>578722.49</v>
      </c>
      <c r="I23" s="127"/>
      <c r="J23" s="127"/>
      <c r="K23" s="106"/>
    </row>
    <row r="24" spans="1:11" ht="18">
      <c r="A24" s="78"/>
      <c r="B24" s="127"/>
      <c r="C24" s="134">
        <v>19</v>
      </c>
      <c r="D24" s="41">
        <v>578722.49</v>
      </c>
      <c r="E24" s="42">
        <v>15843.670351052231</v>
      </c>
      <c r="F24" s="42">
        <v>11985.52</v>
      </c>
      <c r="G24" s="42">
        <v>3858.1499333333336</v>
      </c>
      <c r="H24" s="43">
        <v>566736.97</v>
      </c>
      <c r="I24" s="127"/>
      <c r="J24" s="127"/>
      <c r="K24" s="106"/>
    </row>
    <row r="25" spans="1:11" ht="18">
      <c r="A25" s="78"/>
      <c r="B25" s="127"/>
      <c r="C25" s="134">
        <v>20</v>
      </c>
      <c r="D25" s="160">
        <v>566736.97</v>
      </c>
      <c r="E25" s="161">
        <v>15843.670351052231</v>
      </c>
      <c r="F25" s="161">
        <v>12065.42</v>
      </c>
      <c r="G25" s="161">
        <v>3778.246466666667</v>
      </c>
      <c r="H25" s="162">
        <v>554671.55</v>
      </c>
      <c r="I25" s="127"/>
      <c r="J25" s="127"/>
      <c r="K25" s="106"/>
    </row>
    <row r="26" spans="1:11" ht="18">
      <c r="A26" s="78"/>
      <c r="B26" s="127"/>
      <c r="C26" s="134">
        <v>21</v>
      </c>
      <c r="D26" s="41">
        <v>554671.55</v>
      </c>
      <c r="E26" s="42">
        <v>15843.670351052231</v>
      </c>
      <c r="F26" s="42">
        <v>12145.86</v>
      </c>
      <c r="G26" s="42">
        <v>3697.8103333333333</v>
      </c>
      <c r="H26" s="43">
        <v>542525.69</v>
      </c>
      <c r="I26" s="127"/>
      <c r="J26" s="127"/>
      <c r="K26" s="106"/>
    </row>
    <row r="27" spans="1:11" ht="18">
      <c r="A27" s="78"/>
      <c r="B27" s="127"/>
      <c r="C27" s="134">
        <v>22</v>
      </c>
      <c r="D27" s="160">
        <v>542525.69</v>
      </c>
      <c r="E27" s="161">
        <v>15843.670351052231</v>
      </c>
      <c r="F27" s="161">
        <v>12226.83</v>
      </c>
      <c r="G27" s="161">
        <v>3616.8379333333337</v>
      </c>
      <c r="H27" s="162">
        <v>530298.86</v>
      </c>
      <c r="I27" s="127"/>
      <c r="J27" s="127"/>
      <c r="K27" s="106"/>
    </row>
    <row r="28" spans="1:11" ht="18">
      <c r="A28" s="78"/>
      <c r="B28" s="127"/>
      <c r="C28" s="134">
        <v>23</v>
      </c>
      <c r="D28" s="41">
        <v>530298.86</v>
      </c>
      <c r="E28" s="42">
        <v>15843.670351052231</v>
      </c>
      <c r="F28" s="42">
        <v>12308.34</v>
      </c>
      <c r="G28" s="42">
        <v>3535.3257333333336</v>
      </c>
      <c r="H28" s="43">
        <v>517990.52</v>
      </c>
      <c r="I28" s="127"/>
      <c r="J28" s="127"/>
      <c r="K28" s="106"/>
    </row>
    <row r="29" spans="1:11" ht="18">
      <c r="A29" s="78"/>
      <c r="B29" s="127"/>
      <c r="C29" s="134">
        <v>24</v>
      </c>
      <c r="D29" s="160">
        <v>517990.52</v>
      </c>
      <c r="E29" s="161">
        <v>15843.670351052231</v>
      </c>
      <c r="F29" s="161">
        <v>12390.4</v>
      </c>
      <c r="G29" s="161">
        <v>3453.2701333333334</v>
      </c>
      <c r="H29" s="162">
        <v>505600.12</v>
      </c>
      <c r="I29" s="127"/>
      <c r="J29" s="127"/>
      <c r="K29" s="106"/>
    </row>
    <row r="30" spans="1:11" ht="18">
      <c r="A30" s="78"/>
      <c r="B30" s="127"/>
      <c r="C30" s="134">
        <v>25</v>
      </c>
      <c r="D30" s="41">
        <v>505600.12</v>
      </c>
      <c r="E30" s="42">
        <v>15843.670351052231</v>
      </c>
      <c r="F30" s="42">
        <v>12473</v>
      </c>
      <c r="G30" s="42">
        <v>3370.6674666666668</v>
      </c>
      <c r="H30" s="43">
        <v>493127.12</v>
      </c>
      <c r="I30" s="127"/>
      <c r="J30" s="127"/>
      <c r="K30" s="106"/>
    </row>
    <row r="31" spans="1:11" ht="18">
      <c r="A31" s="78"/>
      <c r="B31" s="127"/>
      <c r="C31" s="134">
        <v>26</v>
      </c>
      <c r="D31" s="160">
        <v>493127.12</v>
      </c>
      <c r="E31" s="161">
        <v>15843.670351052231</v>
      </c>
      <c r="F31" s="161">
        <v>12556.16</v>
      </c>
      <c r="G31" s="161">
        <v>3287.5141333333336</v>
      </c>
      <c r="H31" s="162">
        <v>480570.96</v>
      </c>
      <c r="I31" s="127"/>
      <c r="J31" s="127"/>
      <c r="K31" s="106"/>
    </row>
    <row r="32" spans="1:11" ht="18">
      <c r="A32" s="78"/>
      <c r="B32" s="127"/>
      <c r="C32" s="134">
        <v>27</v>
      </c>
      <c r="D32" s="41">
        <v>480570.96</v>
      </c>
      <c r="E32" s="42">
        <v>15843.670351052231</v>
      </c>
      <c r="F32" s="42">
        <v>12639.86</v>
      </c>
      <c r="G32" s="42">
        <v>3203.8064000000004</v>
      </c>
      <c r="H32" s="43">
        <v>467931.1</v>
      </c>
      <c r="I32" s="127"/>
      <c r="J32" s="127"/>
      <c r="K32" s="106"/>
    </row>
    <row r="33" spans="1:11" ht="18">
      <c r="A33" s="78"/>
      <c r="B33" s="127"/>
      <c r="C33" s="134">
        <v>28</v>
      </c>
      <c r="D33" s="160">
        <v>467931.1</v>
      </c>
      <c r="E33" s="161">
        <v>15843.670351052231</v>
      </c>
      <c r="F33" s="161">
        <v>12724.13</v>
      </c>
      <c r="G33" s="161">
        <v>3119.5406666666668</v>
      </c>
      <c r="H33" s="162">
        <v>455206.97</v>
      </c>
      <c r="I33" s="127"/>
      <c r="J33" s="127"/>
      <c r="K33" s="106"/>
    </row>
    <row r="34" spans="1:11" ht="18">
      <c r="A34" s="78"/>
      <c r="B34" s="127"/>
      <c r="C34" s="134">
        <v>29</v>
      </c>
      <c r="D34" s="41">
        <v>455206.97</v>
      </c>
      <c r="E34" s="42">
        <v>15843.670351052231</v>
      </c>
      <c r="F34" s="42">
        <v>12808.96</v>
      </c>
      <c r="G34" s="42">
        <v>3034.7131333333336</v>
      </c>
      <c r="H34" s="43">
        <v>442398.01</v>
      </c>
      <c r="I34" s="127"/>
      <c r="J34" s="127"/>
      <c r="K34" s="106"/>
    </row>
    <row r="35" spans="1:11" ht="18">
      <c r="A35" s="78"/>
      <c r="B35" s="127"/>
      <c r="C35" s="134">
        <v>30</v>
      </c>
      <c r="D35" s="160">
        <v>442398.01</v>
      </c>
      <c r="E35" s="161">
        <v>15843.670351052231</v>
      </c>
      <c r="F35" s="161">
        <v>12894.35</v>
      </c>
      <c r="G35" s="161">
        <v>2949.3200666666667</v>
      </c>
      <c r="H35" s="162">
        <v>429503.66</v>
      </c>
      <c r="I35" s="127"/>
      <c r="J35" s="127"/>
      <c r="K35" s="106"/>
    </row>
    <row r="36" spans="1:11" ht="18">
      <c r="A36" s="78"/>
      <c r="B36" s="127"/>
      <c r="C36" s="134">
        <v>31</v>
      </c>
      <c r="D36" s="41">
        <v>429503.66</v>
      </c>
      <c r="E36" s="42">
        <v>15843.670351052231</v>
      </c>
      <c r="F36" s="42">
        <v>12980.31</v>
      </c>
      <c r="G36" s="42">
        <v>2863.3577333333337</v>
      </c>
      <c r="H36" s="43">
        <v>416523.35</v>
      </c>
      <c r="I36" s="127"/>
      <c r="J36" s="127"/>
      <c r="K36" s="106"/>
    </row>
    <row r="37" spans="1:11" ht="18">
      <c r="A37" s="78"/>
      <c r="B37" s="127"/>
      <c r="C37" s="134">
        <v>32</v>
      </c>
      <c r="D37" s="160">
        <v>416523.35</v>
      </c>
      <c r="E37" s="161">
        <v>15843.670351052231</v>
      </c>
      <c r="F37" s="161">
        <v>13066.85</v>
      </c>
      <c r="G37" s="161">
        <v>2776.8223333333335</v>
      </c>
      <c r="H37" s="162">
        <v>403456.5</v>
      </c>
      <c r="I37" s="127"/>
      <c r="J37" s="127"/>
      <c r="K37" s="106"/>
    </row>
    <row r="38" spans="1:11" ht="18">
      <c r="A38" s="78"/>
      <c r="B38" s="127"/>
      <c r="C38" s="134">
        <v>33</v>
      </c>
      <c r="D38" s="41">
        <v>403456.5</v>
      </c>
      <c r="E38" s="42">
        <v>15843.670351052231</v>
      </c>
      <c r="F38" s="42">
        <v>13153.96</v>
      </c>
      <c r="G38" s="42">
        <v>2689.71</v>
      </c>
      <c r="H38" s="43">
        <v>390302.54</v>
      </c>
      <c r="I38" s="127"/>
      <c r="J38" s="127"/>
      <c r="K38" s="106"/>
    </row>
    <row r="39" spans="1:11" ht="18">
      <c r="A39" s="78"/>
      <c r="B39" s="127"/>
      <c r="C39" s="134">
        <v>34</v>
      </c>
      <c r="D39" s="160">
        <v>390302.54</v>
      </c>
      <c r="E39" s="161">
        <v>15843.670351052231</v>
      </c>
      <c r="F39" s="161">
        <v>13241.65</v>
      </c>
      <c r="G39" s="161">
        <v>2602.0169333333333</v>
      </c>
      <c r="H39" s="162">
        <v>377060.89</v>
      </c>
      <c r="I39" s="127"/>
      <c r="J39" s="127"/>
      <c r="K39" s="106"/>
    </row>
    <row r="40" spans="1:11" ht="18">
      <c r="A40" s="78"/>
      <c r="B40" s="127"/>
      <c r="C40" s="134">
        <v>35</v>
      </c>
      <c r="D40" s="41">
        <v>377060.89</v>
      </c>
      <c r="E40" s="42">
        <v>15843.670351052231</v>
      </c>
      <c r="F40" s="42">
        <v>13329.93</v>
      </c>
      <c r="G40" s="42">
        <v>2513.739266666667</v>
      </c>
      <c r="H40" s="43">
        <v>363730.96</v>
      </c>
      <c r="I40" s="127"/>
      <c r="J40" s="127"/>
      <c r="K40" s="106"/>
    </row>
    <row r="41" spans="1:11" ht="18">
      <c r="A41" s="78"/>
      <c r="B41" s="127"/>
      <c r="C41" s="134">
        <v>36</v>
      </c>
      <c r="D41" s="160">
        <v>363730.96</v>
      </c>
      <c r="E41" s="161">
        <v>15843.670351052231</v>
      </c>
      <c r="F41" s="161">
        <v>13418.8</v>
      </c>
      <c r="G41" s="161">
        <v>2424.873066666667</v>
      </c>
      <c r="H41" s="162">
        <v>350312.16</v>
      </c>
      <c r="I41" s="127"/>
      <c r="J41" s="127"/>
      <c r="K41" s="106"/>
    </row>
    <row r="42" spans="1:11" ht="18">
      <c r="A42" s="78"/>
      <c r="B42" s="127"/>
      <c r="C42" s="134">
        <v>37</v>
      </c>
      <c r="D42" s="41">
        <v>350312.16</v>
      </c>
      <c r="E42" s="42">
        <v>15843.670351052231</v>
      </c>
      <c r="F42" s="42">
        <v>13508.26</v>
      </c>
      <c r="G42" s="42">
        <v>2335.4144</v>
      </c>
      <c r="H42" s="43">
        <v>336803.9</v>
      </c>
      <c r="I42" s="127"/>
      <c r="J42" s="127"/>
      <c r="K42" s="106"/>
    </row>
    <row r="43" spans="1:11" ht="18">
      <c r="A43" s="78"/>
      <c r="B43" s="127"/>
      <c r="C43" s="134">
        <v>38</v>
      </c>
      <c r="D43" s="160">
        <v>336803.9</v>
      </c>
      <c r="E43" s="161">
        <v>15843.670351052231</v>
      </c>
      <c r="F43" s="161">
        <v>13598.31</v>
      </c>
      <c r="G43" s="161">
        <v>2245.3593333333333</v>
      </c>
      <c r="H43" s="162">
        <v>323205.59</v>
      </c>
      <c r="I43" s="127"/>
      <c r="J43" s="127"/>
      <c r="K43" s="106"/>
    </row>
    <row r="44" spans="1:11" ht="18">
      <c r="A44" s="78"/>
      <c r="B44" s="127"/>
      <c r="C44" s="134">
        <v>39</v>
      </c>
      <c r="D44" s="41">
        <v>323205.59</v>
      </c>
      <c r="E44" s="42">
        <v>15843.670351052231</v>
      </c>
      <c r="F44" s="42">
        <v>13688.97</v>
      </c>
      <c r="G44" s="42">
        <v>2154.7039333333337</v>
      </c>
      <c r="H44" s="43">
        <v>309516.62</v>
      </c>
      <c r="I44" s="127"/>
      <c r="J44" s="127"/>
      <c r="K44" s="106"/>
    </row>
    <row r="45" spans="1:11" ht="18">
      <c r="A45" s="78"/>
      <c r="B45" s="127"/>
      <c r="C45" s="134">
        <v>40</v>
      </c>
      <c r="D45" s="160">
        <v>309516.62</v>
      </c>
      <c r="E45" s="161">
        <v>15843.670351052231</v>
      </c>
      <c r="F45" s="161">
        <v>13780.23</v>
      </c>
      <c r="G45" s="161">
        <v>2063.4441333333334</v>
      </c>
      <c r="H45" s="162">
        <v>295736.39</v>
      </c>
      <c r="I45" s="127"/>
      <c r="J45" s="127"/>
      <c r="K45" s="106"/>
    </row>
    <row r="46" spans="1:11" ht="18">
      <c r="A46" s="78"/>
      <c r="B46" s="127"/>
      <c r="C46" s="134">
        <v>41</v>
      </c>
      <c r="D46" s="41">
        <v>295736.39</v>
      </c>
      <c r="E46" s="42">
        <v>15843.670351052231</v>
      </c>
      <c r="F46" s="42">
        <v>13872.09</v>
      </c>
      <c r="G46" s="42">
        <v>1971.5759333333335</v>
      </c>
      <c r="H46" s="43">
        <v>281864.3</v>
      </c>
      <c r="I46" s="127"/>
      <c r="J46" s="127"/>
      <c r="K46" s="106"/>
    </row>
    <row r="47" spans="1:11" ht="18">
      <c r="A47" s="78"/>
      <c r="B47" s="127"/>
      <c r="C47" s="134">
        <v>42</v>
      </c>
      <c r="D47" s="160">
        <v>281864.3</v>
      </c>
      <c r="E47" s="161">
        <v>15843.670351052231</v>
      </c>
      <c r="F47" s="161">
        <v>13964.58</v>
      </c>
      <c r="G47" s="161">
        <v>1879.0953333333334</v>
      </c>
      <c r="H47" s="162">
        <v>267899.72</v>
      </c>
      <c r="I47" s="127"/>
      <c r="J47" s="127"/>
      <c r="K47" s="106"/>
    </row>
    <row r="48" spans="1:11" ht="18">
      <c r="A48" s="78"/>
      <c r="B48" s="127"/>
      <c r="C48" s="134">
        <v>43</v>
      </c>
      <c r="D48" s="41">
        <v>267899.72</v>
      </c>
      <c r="E48" s="42">
        <v>15843.670351052231</v>
      </c>
      <c r="F48" s="42">
        <v>14057.67</v>
      </c>
      <c r="G48" s="42">
        <v>1785.9981333333335</v>
      </c>
      <c r="H48" s="43">
        <v>253842.05</v>
      </c>
      <c r="I48" s="127"/>
      <c r="J48" s="127"/>
      <c r="K48" s="106"/>
    </row>
    <row r="49" spans="1:11" ht="18">
      <c r="A49" s="78"/>
      <c r="B49" s="127"/>
      <c r="C49" s="134">
        <v>44</v>
      </c>
      <c r="D49" s="160">
        <v>253842.05</v>
      </c>
      <c r="E49" s="161">
        <v>15843.670351052231</v>
      </c>
      <c r="F49" s="161">
        <v>14151.39</v>
      </c>
      <c r="G49" s="161">
        <v>1692.2803333333334</v>
      </c>
      <c r="H49" s="162">
        <v>239690.66</v>
      </c>
      <c r="I49" s="127"/>
      <c r="J49" s="127"/>
      <c r="K49" s="106"/>
    </row>
    <row r="50" spans="1:11" ht="18">
      <c r="A50" s="78"/>
      <c r="B50" s="127"/>
      <c r="C50" s="134">
        <v>45</v>
      </c>
      <c r="D50" s="41">
        <v>239690.66</v>
      </c>
      <c r="E50" s="42">
        <v>15843.670351052231</v>
      </c>
      <c r="F50" s="42">
        <v>14245.73</v>
      </c>
      <c r="G50" s="42">
        <v>1597.9377333333334</v>
      </c>
      <c r="H50" s="43">
        <v>225444.93</v>
      </c>
      <c r="I50" s="127"/>
      <c r="J50" s="127"/>
      <c r="K50" s="106"/>
    </row>
    <row r="51" spans="1:11" ht="18">
      <c r="A51" s="78"/>
      <c r="B51" s="127"/>
      <c r="C51" s="134">
        <v>46</v>
      </c>
      <c r="D51" s="160">
        <v>225444.93</v>
      </c>
      <c r="E51" s="161">
        <v>15843.670351052231</v>
      </c>
      <c r="F51" s="161">
        <v>14340.7</v>
      </c>
      <c r="G51" s="161">
        <v>1502.9662</v>
      </c>
      <c r="H51" s="162">
        <v>211104.23</v>
      </c>
      <c r="I51" s="127"/>
      <c r="J51" s="127"/>
      <c r="K51" s="106"/>
    </row>
    <row r="52" spans="1:11" ht="18">
      <c r="A52" s="78"/>
      <c r="B52" s="127"/>
      <c r="C52" s="134">
        <v>47</v>
      </c>
      <c r="D52" s="41">
        <v>211104.23</v>
      </c>
      <c r="E52" s="42">
        <v>15843.670351052231</v>
      </c>
      <c r="F52" s="42">
        <v>14436.31</v>
      </c>
      <c r="G52" s="42">
        <v>1407.3615333333335</v>
      </c>
      <c r="H52" s="43">
        <v>196667.92</v>
      </c>
      <c r="I52" s="127"/>
      <c r="J52" s="127"/>
      <c r="K52" s="106"/>
    </row>
    <row r="53" spans="1:11" ht="18">
      <c r="A53" s="78"/>
      <c r="B53" s="127"/>
      <c r="C53" s="134">
        <v>48</v>
      </c>
      <c r="D53" s="160">
        <v>196667.92</v>
      </c>
      <c r="E53" s="161">
        <v>15843.670351052231</v>
      </c>
      <c r="F53" s="161">
        <v>14532.55</v>
      </c>
      <c r="G53" s="161">
        <v>1311.1194666666668</v>
      </c>
      <c r="H53" s="162">
        <v>182135.37</v>
      </c>
      <c r="I53" s="127"/>
      <c r="J53" s="127"/>
      <c r="K53" s="106"/>
    </row>
    <row r="54" spans="1:11" ht="18">
      <c r="A54" s="78"/>
      <c r="B54" s="127"/>
      <c r="C54" s="134">
        <v>49</v>
      </c>
      <c r="D54" s="41">
        <v>182135.37</v>
      </c>
      <c r="E54" s="42">
        <v>15843.670351052231</v>
      </c>
      <c r="F54" s="42">
        <v>14629.43</v>
      </c>
      <c r="G54" s="42">
        <v>1214.2358000000002</v>
      </c>
      <c r="H54" s="43">
        <v>167505.94</v>
      </c>
      <c r="I54" s="127"/>
      <c r="J54" s="127"/>
      <c r="K54" s="106"/>
    </row>
    <row r="55" spans="1:11" ht="18">
      <c r="A55" s="78"/>
      <c r="B55" s="127"/>
      <c r="C55" s="134">
        <v>50</v>
      </c>
      <c r="D55" s="160">
        <v>167505.94</v>
      </c>
      <c r="E55" s="161">
        <v>15843.670351052231</v>
      </c>
      <c r="F55" s="161">
        <v>14726.96</v>
      </c>
      <c r="G55" s="161">
        <v>1116.7062666666668</v>
      </c>
      <c r="H55" s="162">
        <v>152778.98</v>
      </c>
      <c r="I55" s="127"/>
      <c r="J55" s="127"/>
      <c r="K55" s="106"/>
    </row>
    <row r="56" spans="1:11" ht="18">
      <c r="A56" s="78"/>
      <c r="B56" s="127"/>
      <c r="C56" s="134">
        <v>51</v>
      </c>
      <c r="D56" s="41">
        <v>152778.98</v>
      </c>
      <c r="E56" s="42">
        <v>15843.670351052231</v>
      </c>
      <c r="F56" s="42">
        <v>14825.14</v>
      </c>
      <c r="G56" s="42">
        <v>1018.5265333333334</v>
      </c>
      <c r="H56" s="43">
        <v>137953.84</v>
      </c>
      <c r="I56" s="127"/>
      <c r="J56" s="127"/>
      <c r="K56" s="106"/>
    </row>
    <row r="57" spans="1:11" ht="18">
      <c r="A57" s="78"/>
      <c r="B57" s="127"/>
      <c r="C57" s="134">
        <v>52</v>
      </c>
      <c r="D57" s="160">
        <v>137953.84</v>
      </c>
      <c r="E57" s="161">
        <v>15843.670351052231</v>
      </c>
      <c r="F57" s="161">
        <v>14923.98</v>
      </c>
      <c r="G57" s="161">
        <v>919.6922666666667</v>
      </c>
      <c r="H57" s="162">
        <v>123029.86</v>
      </c>
      <c r="I57" s="127"/>
      <c r="J57" s="127"/>
      <c r="K57" s="106"/>
    </row>
    <row r="58" spans="1:11" ht="18">
      <c r="A58" s="78"/>
      <c r="B58" s="127"/>
      <c r="C58" s="134">
        <v>53</v>
      </c>
      <c r="D58" s="41">
        <v>123029.86</v>
      </c>
      <c r="E58" s="42">
        <v>15843.670351052231</v>
      </c>
      <c r="F58" s="42">
        <v>15023.47</v>
      </c>
      <c r="G58" s="42">
        <v>820.1990666666667</v>
      </c>
      <c r="H58" s="43">
        <v>108006.39</v>
      </c>
      <c r="I58" s="127"/>
      <c r="J58" s="127"/>
      <c r="K58" s="106"/>
    </row>
    <row r="59" spans="1:11" ht="18">
      <c r="A59" s="78"/>
      <c r="B59" s="127"/>
      <c r="C59" s="134">
        <v>54</v>
      </c>
      <c r="D59" s="160">
        <v>108006.39</v>
      </c>
      <c r="E59" s="161">
        <v>15843.670351052231</v>
      </c>
      <c r="F59" s="161">
        <v>15123.63</v>
      </c>
      <c r="G59" s="161">
        <v>720.0426</v>
      </c>
      <c r="H59" s="162">
        <v>92882.76</v>
      </c>
      <c r="I59" s="127"/>
      <c r="J59" s="127"/>
      <c r="K59" s="106"/>
    </row>
    <row r="60" spans="1:11" ht="18">
      <c r="A60" s="78"/>
      <c r="B60" s="127"/>
      <c r="C60" s="134">
        <v>55</v>
      </c>
      <c r="D60" s="41">
        <v>92882.76</v>
      </c>
      <c r="E60" s="42">
        <v>15843.670351052231</v>
      </c>
      <c r="F60" s="42">
        <v>15224.45</v>
      </c>
      <c r="G60" s="42">
        <v>619.2184000000001</v>
      </c>
      <c r="H60" s="43">
        <v>77658.31</v>
      </c>
      <c r="I60" s="127"/>
      <c r="J60" s="127"/>
      <c r="K60" s="106"/>
    </row>
    <row r="61" spans="1:11" ht="18">
      <c r="A61" s="78"/>
      <c r="B61" s="127"/>
      <c r="C61" s="134">
        <v>56</v>
      </c>
      <c r="D61" s="160">
        <v>77658.31</v>
      </c>
      <c r="E61" s="161">
        <v>15843.670351052231</v>
      </c>
      <c r="F61" s="161">
        <v>15325.95</v>
      </c>
      <c r="G61" s="161">
        <v>517.7220666666667</v>
      </c>
      <c r="H61" s="162">
        <v>62332.36</v>
      </c>
      <c r="I61" s="127"/>
      <c r="J61" s="127"/>
      <c r="K61" s="106"/>
    </row>
    <row r="62" spans="1:11" ht="18">
      <c r="A62" s="78"/>
      <c r="B62" s="127"/>
      <c r="C62" s="134">
        <v>57</v>
      </c>
      <c r="D62" s="41">
        <v>62332.36</v>
      </c>
      <c r="E62" s="42">
        <v>15843.670351052231</v>
      </c>
      <c r="F62" s="42">
        <v>15428.12</v>
      </c>
      <c r="G62" s="42">
        <v>415.5490666666667</v>
      </c>
      <c r="H62" s="43">
        <v>46904.24</v>
      </c>
      <c r="I62" s="127"/>
      <c r="J62" s="127"/>
      <c r="K62" s="106"/>
    </row>
    <row r="63" spans="1:11" ht="18">
      <c r="A63" s="78"/>
      <c r="B63" s="127"/>
      <c r="C63" s="134">
        <v>58</v>
      </c>
      <c r="D63" s="160">
        <v>46904.24</v>
      </c>
      <c r="E63" s="161">
        <v>15843.670351052231</v>
      </c>
      <c r="F63" s="161">
        <v>15530.98</v>
      </c>
      <c r="G63" s="161">
        <v>312.6949333333334</v>
      </c>
      <c r="H63" s="162">
        <v>31373.26</v>
      </c>
      <c r="I63" s="127"/>
      <c r="J63" s="127"/>
      <c r="K63" s="106"/>
    </row>
    <row r="64" spans="1:11" ht="18">
      <c r="A64" s="78"/>
      <c r="B64" s="127"/>
      <c r="C64" s="134">
        <v>59</v>
      </c>
      <c r="D64" s="41">
        <v>31373.26</v>
      </c>
      <c r="E64" s="42">
        <v>15843.670351052231</v>
      </c>
      <c r="F64" s="42">
        <v>15634.52</v>
      </c>
      <c r="G64" s="42">
        <v>209.15506666666667</v>
      </c>
      <c r="H64" s="43">
        <v>15738.74</v>
      </c>
      <c r="I64" s="127"/>
      <c r="J64" s="127"/>
      <c r="K64" s="106"/>
    </row>
    <row r="65" spans="1:11" ht="18">
      <c r="A65" s="78"/>
      <c r="B65" s="127"/>
      <c r="C65" s="134">
        <v>60</v>
      </c>
      <c r="D65" s="160">
        <v>15738.74</v>
      </c>
      <c r="E65" s="161">
        <v>15843.670351052231</v>
      </c>
      <c r="F65" s="161">
        <v>15738.75</v>
      </c>
      <c r="G65" s="161">
        <v>104.92493333333334</v>
      </c>
      <c r="H65" s="162">
        <v>-0.01</v>
      </c>
      <c r="I65" s="127"/>
      <c r="J65" s="127"/>
      <c r="K65" s="106"/>
    </row>
    <row r="66" spans="1:11" ht="18" hidden="1">
      <c r="A66" s="78"/>
      <c r="B66" s="127"/>
      <c r="C66" s="134">
        <v>61</v>
      </c>
      <c r="D66" s="41"/>
      <c r="E66" s="42"/>
      <c r="F66" s="42"/>
      <c r="G66" s="42"/>
      <c r="H66" s="43"/>
      <c r="I66" s="127"/>
      <c r="J66" s="127"/>
      <c r="K66" s="106"/>
    </row>
    <row r="67" spans="1:11" ht="18" hidden="1">
      <c r="A67" s="78"/>
      <c r="B67" s="127"/>
      <c r="C67" s="134">
        <v>62</v>
      </c>
      <c r="D67" s="160"/>
      <c r="E67" s="161"/>
      <c r="F67" s="161"/>
      <c r="G67" s="161"/>
      <c r="H67" s="162"/>
      <c r="I67" s="127"/>
      <c r="J67" s="127"/>
      <c r="K67" s="106"/>
    </row>
    <row r="68" spans="1:11" ht="18" hidden="1">
      <c r="A68" s="78"/>
      <c r="B68" s="127"/>
      <c r="C68" s="134">
        <v>63</v>
      </c>
      <c r="D68" s="41"/>
      <c r="E68" s="42"/>
      <c r="F68" s="42"/>
      <c r="G68" s="42"/>
      <c r="H68" s="43"/>
      <c r="I68" s="127"/>
      <c r="J68" s="127"/>
      <c r="K68" s="106"/>
    </row>
    <row r="69" spans="1:11" ht="18" hidden="1">
      <c r="A69" s="78"/>
      <c r="B69" s="127"/>
      <c r="C69" s="134">
        <v>64</v>
      </c>
      <c r="D69" s="160"/>
      <c r="E69" s="161"/>
      <c r="F69" s="161"/>
      <c r="G69" s="161"/>
      <c r="H69" s="162"/>
      <c r="I69" s="127"/>
      <c r="J69" s="127"/>
      <c r="K69" s="106"/>
    </row>
    <row r="70" spans="1:11" ht="18" hidden="1">
      <c r="A70" s="78"/>
      <c r="B70" s="127"/>
      <c r="C70" s="134">
        <v>65</v>
      </c>
      <c r="D70" s="41"/>
      <c r="E70" s="42"/>
      <c r="F70" s="42"/>
      <c r="G70" s="42"/>
      <c r="H70" s="43"/>
      <c r="I70" s="127"/>
      <c r="J70" s="127"/>
      <c r="K70" s="106"/>
    </row>
    <row r="71" spans="1:11" ht="18" hidden="1">
      <c r="A71" s="78"/>
      <c r="B71" s="127"/>
      <c r="C71" s="134">
        <v>66</v>
      </c>
      <c r="D71" s="160"/>
      <c r="E71" s="161"/>
      <c r="F71" s="161"/>
      <c r="G71" s="161"/>
      <c r="H71" s="162"/>
      <c r="I71" s="127"/>
      <c r="J71" s="127"/>
      <c r="K71" s="106"/>
    </row>
    <row r="72" spans="1:11" ht="18" hidden="1">
      <c r="A72" s="78"/>
      <c r="B72" s="127"/>
      <c r="C72" s="134">
        <v>67</v>
      </c>
      <c r="D72" s="41"/>
      <c r="E72" s="42"/>
      <c r="F72" s="42"/>
      <c r="G72" s="42"/>
      <c r="H72" s="43"/>
      <c r="I72" s="127"/>
      <c r="J72" s="127"/>
      <c r="K72" s="106"/>
    </row>
    <row r="73" spans="1:11" ht="18" hidden="1">
      <c r="A73" s="78"/>
      <c r="B73" s="127"/>
      <c r="C73" s="134">
        <v>68</v>
      </c>
      <c r="D73" s="160"/>
      <c r="E73" s="161"/>
      <c r="F73" s="161"/>
      <c r="G73" s="161"/>
      <c r="H73" s="162"/>
      <c r="I73" s="127"/>
      <c r="J73" s="127"/>
      <c r="K73" s="106"/>
    </row>
    <row r="74" spans="1:11" ht="18" hidden="1">
      <c r="A74" s="78"/>
      <c r="B74" s="127"/>
      <c r="C74" s="134">
        <v>69</v>
      </c>
      <c r="D74" s="41"/>
      <c r="E74" s="42"/>
      <c r="F74" s="42"/>
      <c r="G74" s="42"/>
      <c r="H74" s="43"/>
      <c r="I74" s="127"/>
      <c r="J74" s="127"/>
      <c r="K74" s="106"/>
    </row>
    <row r="75" spans="1:11" ht="18" hidden="1">
      <c r="A75" s="78"/>
      <c r="B75" s="127"/>
      <c r="C75" s="134">
        <v>70</v>
      </c>
      <c r="D75" s="160"/>
      <c r="E75" s="161"/>
      <c r="F75" s="161"/>
      <c r="G75" s="161"/>
      <c r="H75" s="162"/>
      <c r="I75" s="127"/>
      <c r="J75" s="127"/>
      <c r="K75" s="106"/>
    </row>
    <row r="76" spans="1:11" ht="18" hidden="1">
      <c r="A76" s="78"/>
      <c r="B76" s="127"/>
      <c r="C76" s="134">
        <v>71</v>
      </c>
      <c r="D76" s="41"/>
      <c r="E76" s="42"/>
      <c r="F76" s="42"/>
      <c r="G76" s="42"/>
      <c r="H76" s="43"/>
      <c r="I76" s="127"/>
      <c r="J76" s="127"/>
      <c r="K76" s="106"/>
    </row>
    <row r="77" spans="1:11" ht="18" hidden="1">
      <c r="A77" s="78"/>
      <c r="B77" s="127"/>
      <c r="C77" s="134">
        <v>72</v>
      </c>
      <c r="D77" s="160"/>
      <c r="E77" s="161"/>
      <c r="F77" s="161"/>
      <c r="G77" s="161"/>
      <c r="H77" s="162"/>
      <c r="I77" s="127"/>
      <c r="J77" s="127"/>
      <c r="K77" s="106"/>
    </row>
    <row r="78" spans="1:11" ht="18" hidden="1">
      <c r="A78" s="78"/>
      <c r="B78" s="127"/>
      <c r="C78" s="134">
        <v>73</v>
      </c>
      <c r="D78" s="41"/>
      <c r="E78" s="42"/>
      <c r="F78" s="42"/>
      <c r="G78" s="42"/>
      <c r="H78" s="43"/>
      <c r="I78" s="127"/>
      <c r="J78" s="127"/>
      <c r="K78" s="106"/>
    </row>
    <row r="79" spans="1:11" ht="18" hidden="1">
      <c r="A79" s="78"/>
      <c r="B79" s="127"/>
      <c r="C79" s="134">
        <v>74</v>
      </c>
      <c r="D79" s="160"/>
      <c r="E79" s="161"/>
      <c r="F79" s="161"/>
      <c r="G79" s="161"/>
      <c r="H79" s="162"/>
      <c r="I79" s="127"/>
      <c r="J79" s="127"/>
      <c r="K79" s="106"/>
    </row>
    <row r="80" spans="1:11" ht="18" hidden="1">
      <c r="A80" s="78"/>
      <c r="B80" s="127"/>
      <c r="C80" s="134">
        <v>75</v>
      </c>
      <c r="D80" s="41"/>
      <c r="E80" s="42"/>
      <c r="F80" s="42"/>
      <c r="G80" s="42"/>
      <c r="H80" s="43"/>
      <c r="I80" s="127"/>
      <c r="J80" s="127"/>
      <c r="K80" s="106"/>
    </row>
    <row r="81" spans="1:11" ht="18" hidden="1">
      <c r="A81" s="78"/>
      <c r="B81" s="127"/>
      <c r="C81" s="134">
        <v>76</v>
      </c>
      <c r="D81" s="160"/>
      <c r="E81" s="161"/>
      <c r="F81" s="161"/>
      <c r="G81" s="161"/>
      <c r="H81" s="162"/>
      <c r="I81" s="127"/>
      <c r="J81" s="127"/>
      <c r="K81" s="106"/>
    </row>
    <row r="82" spans="1:11" ht="18" hidden="1">
      <c r="A82" s="78"/>
      <c r="B82" s="127"/>
      <c r="C82" s="134">
        <v>77</v>
      </c>
      <c r="D82" s="41"/>
      <c r="E82" s="42"/>
      <c r="F82" s="42"/>
      <c r="G82" s="42"/>
      <c r="H82" s="43"/>
      <c r="I82" s="127"/>
      <c r="J82" s="127"/>
      <c r="K82" s="106"/>
    </row>
    <row r="83" spans="1:11" ht="18" hidden="1">
      <c r="A83" s="78"/>
      <c r="B83" s="127"/>
      <c r="C83" s="134">
        <v>78</v>
      </c>
      <c r="D83" s="160"/>
      <c r="E83" s="161"/>
      <c r="F83" s="161"/>
      <c r="G83" s="161"/>
      <c r="H83" s="162"/>
      <c r="I83" s="127"/>
      <c r="J83" s="127"/>
      <c r="K83" s="106"/>
    </row>
    <row r="84" spans="1:11" ht="18" hidden="1">
      <c r="A84" s="78"/>
      <c r="B84" s="127"/>
      <c r="C84" s="134">
        <v>79</v>
      </c>
      <c r="D84" s="41"/>
      <c r="E84" s="42"/>
      <c r="F84" s="42"/>
      <c r="G84" s="42"/>
      <c r="H84" s="43"/>
      <c r="I84" s="127"/>
      <c r="J84" s="127"/>
      <c r="K84" s="106"/>
    </row>
    <row r="85" spans="1:11" ht="18" hidden="1">
      <c r="A85" s="78"/>
      <c r="B85" s="127"/>
      <c r="C85" s="134">
        <v>80</v>
      </c>
      <c r="D85" s="160"/>
      <c r="E85" s="161"/>
      <c r="F85" s="161"/>
      <c r="G85" s="161"/>
      <c r="H85" s="162"/>
      <c r="I85" s="127"/>
      <c r="J85" s="127"/>
      <c r="K85" s="106"/>
    </row>
    <row r="86" spans="1:11" ht="18" hidden="1">
      <c r="A86" s="78"/>
      <c r="B86" s="127"/>
      <c r="C86" s="134">
        <v>81</v>
      </c>
      <c r="D86" s="41"/>
      <c r="E86" s="42"/>
      <c r="F86" s="42"/>
      <c r="G86" s="42"/>
      <c r="H86" s="43"/>
      <c r="I86" s="127"/>
      <c r="J86" s="127"/>
      <c r="K86" s="106"/>
    </row>
    <row r="87" spans="1:11" ht="18" hidden="1">
      <c r="A87" s="78"/>
      <c r="B87" s="127"/>
      <c r="C87" s="134">
        <v>82</v>
      </c>
      <c r="D87" s="160"/>
      <c r="E87" s="161"/>
      <c r="F87" s="161"/>
      <c r="G87" s="161"/>
      <c r="H87" s="162"/>
      <c r="I87" s="127"/>
      <c r="J87" s="127"/>
      <c r="K87" s="106"/>
    </row>
    <row r="88" spans="1:11" ht="18" hidden="1">
      <c r="A88" s="78"/>
      <c r="B88" s="127"/>
      <c r="C88" s="134">
        <v>83</v>
      </c>
      <c r="D88" s="41"/>
      <c r="E88" s="42"/>
      <c r="F88" s="42"/>
      <c r="G88" s="42"/>
      <c r="H88" s="43"/>
      <c r="I88" s="127"/>
      <c r="J88" s="127"/>
      <c r="K88" s="106"/>
    </row>
    <row r="89" spans="1:11" ht="18" hidden="1">
      <c r="A89" s="78"/>
      <c r="B89" s="127"/>
      <c r="C89" s="134">
        <v>84</v>
      </c>
      <c r="D89" s="160"/>
      <c r="E89" s="161"/>
      <c r="F89" s="161"/>
      <c r="G89" s="161"/>
      <c r="H89" s="162"/>
      <c r="I89" s="127"/>
      <c r="J89" s="127"/>
      <c r="K89" s="106"/>
    </row>
    <row r="90" spans="1:11" ht="18" hidden="1">
      <c r="A90" s="78"/>
      <c r="B90" s="127"/>
      <c r="C90" s="134">
        <v>85</v>
      </c>
      <c r="D90" s="41"/>
      <c r="E90" s="42"/>
      <c r="F90" s="42"/>
      <c r="G90" s="42"/>
      <c r="H90" s="43"/>
      <c r="I90" s="127"/>
      <c r="J90" s="127"/>
      <c r="K90" s="106"/>
    </row>
    <row r="91" spans="1:11" ht="18" hidden="1">
      <c r="A91" s="78"/>
      <c r="B91" s="127"/>
      <c r="C91" s="134">
        <v>86</v>
      </c>
      <c r="D91" s="160"/>
      <c r="E91" s="161"/>
      <c r="F91" s="161"/>
      <c r="G91" s="161"/>
      <c r="H91" s="162"/>
      <c r="I91" s="127"/>
      <c r="J91" s="127"/>
      <c r="K91" s="106"/>
    </row>
    <row r="92" spans="1:11" ht="18" hidden="1">
      <c r="A92" s="78"/>
      <c r="B92" s="127"/>
      <c r="C92" s="134">
        <v>87</v>
      </c>
      <c r="D92" s="41"/>
      <c r="E92" s="42"/>
      <c r="F92" s="42"/>
      <c r="G92" s="42"/>
      <c r="H92" s="43"/>
      <c r="I92" s="127"/>
      <c r="J92" s="127"/>
      <c r="K92" s="106"/>
    </row>
    <row r="93" spans="1:11" ht="18" hidden="1">
      <c r="A93" s="78"/>
      <c r="B93" s="127"/>
      <c r="C93" s="134">
        <v>88</v>
      </c>
      <c r="D93" s="160"/>
      <c r="E93" s="161"/>
      <c r="F93" s="161"/>
      <c r="G93" s="161"/>
      <c r="H93" s="162"/>
      <c r="I93" s="127"/>
      <c r="J93" s="127"/>
      <c r="K93" s="106"/>
    </row>
    <row r="94" spans="1:11" ht="18" hidden="1">
      <c r="A94" s="78"/>
      <c r="B94" s="127"/>
      <c r="C94" s="134">
        <v>89</v>
      </c>
      <c r="D94" s="41"/>
      <c r="E94" s="42"/>
      <c r="F94" s="42"/>
      <c r="G94" s="42"/>
      <c r="H94" s="43"/>
      <c r="I94" s="127"/>
      <c r="J94" s="127"/>
      <c r="K94" s="106"/>
    </row>
    <row r="95" spans="1:11" ht="18" hidden="1">
      <c r="A95" s="78"/>
      <c r="B95" s="127"/>
      <c r="C95" s="134">
        <v>90</v>
      </c>
      <c r="D95" s="160"/>
      <c r="E95" s="161"/>
      <c r="F95" s="161"/>
      <c r="G95" s="161"/>
      <c r="H95" s="162"/>
      <c r="I95" s="127"/>
      <c r="J95" s="127"/>
      <c r="K95" s="106"/>
    </row>
    <row r="96" spans="1:11" ht="18" hidden="1">
      <c r="A96" s="78"/>
      <c r="B96" s="127"/>
      <c r="C96" s="134">
        <v>91</v>
      </c>
      <c r="D96" s="41"/>
      <c r="E96" s="42"/>
      <c r="F96" s="42"/>
      <c r="G96" s="42"/>
      <c r="H96" s="43"/>
      <c r="I96" s="127"/>
      <c r="J96" s="127"/>
      <c r="K96" s="106"/>
    </row>
    <row r="97" spans="1:11" ht="18" hidden="1">
      <c r="A97" s="78"/>
      <c r="B97" s="127"/>
      <c r="C97" s="134">
        <v>92</v>
      </c>
      <c r="D97" s="160"/>
      <c r="E97" s="161"/>
      <c r="F97" s="161"/>
      <c r="G97" s="161"/>
      <c r="H97" s="162"/>
      <c r="I97" s="127"/>
      <c r="J97" s="127"/>
      <c r="K97" s="106"/>
    </row>
    <row r="98" spans="1:11" ht="18" hidden="1">
      <c r="A98" s="78"/>
      <c r="B98" s="127"/>
      <c r="C98" s="134">
        <v>93</v>
      </c>
      <c r="D98" s="41"/>
      <c r="E98" s="42"/>
      <c r="F98" s="42"/>
      <c r="G98" s="42"/>
      <c r="H98" s="43"/>
      <c r="I98" s="127"/>
      <c r="J98" s="127"/>
      <c r="K98" s="106"/>
    </row>
    <row r="99" spans="1:11" ht="18" hidden="1">
      <c r="A99" s="78"/>
      <c r="B99" s="127"/>
      <c r="C99" s="134">
        <v>94</v>
      </c>
      <c r="D99" s="160"/>
      <c r="E99" s="161"/>
      <c r="F99" s="161"/>
      <c r="G99" s="161"/>
      <c r="H99" s="162"/>
      <c r="I99" s="127"/>
      <c r="J99" s="127"/>
      <c r="K99" s="106"/>
    </row>
    <row r="100" spans="1:11" ht="18" hidden="1">
      <c r="A100" s="78"/>
      <c r="B100" s="127"/>
      <c r="C100" s="134">
        <v>95</v>
      </c>
      <c r="D100" s="41"/>
      <c r="E100" s="42"/>
      <c r="F100" s="42"/>
      <c r="G100" s="42"/>
      <c r="H100" s="43"/>
      <c r="I100" s="127"/>
      <c r="J100" s="127"/>
      <c r="K100" s="106"/>
    </row>
    <row r="101" spans="1:11" ht="18" hidden="1">
      <c r="A101" s="78"/>
      <c r="B101" s="127"/>
      <c r="C101" s="134">
        <v>96</v>
      </c>
      <c r="D101" s="160"/>
      <c r="E101" s="161"/>
      <c r="F101" s="161"/>
      <c r="G101" s="161"/>
      <c r="H101" s="162"/>
      <c r="I101" s="127"/>
      <c r="J101" s="127"/>
      <c r="K101" s="106"/>
    </row>
    <row r="102" spans="1:11" ht="18" hidden="1">
      <c r="A102" s="78"/>
      <c r="B102" s="127"/>
      <c r="C102" s="134">
        <v>97</v>
      </c>
      <c r="D102" s="41"/>
      <c r="E102" s="42"/>
      <c r="F102" s="42"/>
      <c r="G102" s="42"/>
      <c r="H102" s="43"/>
      <c r="I102" s="127"/>
      <c r="J102" s="127"/>
      <c r="K102" s="106"/>
    </row>
    <row r="103" spans="1:11" ht="18" hidden="1">
      <c r="A103" s="78"/>
      <c r="B103" s="127"/>
      <c r="C103" s="134">
        <v>98</v>
      </c>
      <c r="D103" s="160"/>
      <c r="E103" s="161"/>
      <c r="F103" s="161"/>
      <c r="G103" s="161"/>
      <c r="H103" s="162"/>
      <c r="I103" s="127"/>
      <c r="J103" s="127"/>
      <c r="K103" s="106"/>
    </row>
    <row r="104" spans="1:11" ht="18" hidden="1">
      <c r="A104" s="78"/>
      <c r="B104" s="127"/>
      <c r="C104" s="134">
        <v>99</v>
      </c>
      <c r="D104" s="41"/>
      <c r="E104" s="42"/>
      <c r="F104" s="42"/>
      <c r="G104" s="42"/>
      <c r="H104" s="43"/>
      <c r="I104" s="127"/>
      <c r="J104" s="127"/>
      <c r="K104" s="106"/>
    </row>
    <row r="105" spans="1:11" ht="18" hidden="1">
      <c r="A105" s="78"/>
      <c r="B105" s="127"/>
      <c r="C105" s="134">
        <v>100</v>
      </c>
      <c r="D105" s="160"/>
      <c r="E105" s="161"/>
      <c r="F105" s="161"/>
      <c r="G105" s="161"/>
      <c r="H105" s="162"/>
      <c r="I105" s="127"/>
      <c r="J105" s="127"/>
      <c r="K105" s="106"/>
    </row>
    <row r="106" spans="1:11" ht="18" hidden="1">
      <c r="A106" s="78"/>
      <c r="B106" s="127"/>
      <c r="C106" s="134">
        <v>101</v>
      </c>
      <c r="D106" s="41"/>
      <c r="E106" s="42"/>
      <c r="F106" s="42"/>
      <c r="G106" s="42"/>
      <c r="H106" s="43"/>
      <c r="I106" s="127"/>
      <c r="J106" s="127"/>
      <c r="K106" s="106"/>
    </row>
    <row r="107" spans="1:11" ht="18" hidden="1">
      <c r="A107" s="78"/>
      <c r="B107" s="127"/>
      <c r="C107" s="134">
        <v>102</v>
      </c>
      <c r="D107" s="160"/>
      <c r="E107" s="161"/>
      <c r="F107" s="161"/>
      <c r="G107" s="161"/>
      <c r="H107" s="162"/>
      <c r="I107" s="127"/>
      <c r="J107" s="127"/>
      <c r="K107" s="106"/>
    </row>
    <row r="108" spans="1:11" ht="18" hidden="1">
      <c r="A108" s="78"/>
      <c r="B108" s="127"/>
      <c r="C108" s="134">
        <v>103</v>
      </c>
      <c r="D108" s="41"/>
      <c r="E108" s="42"/>
      <c r="F108" s="42"/>
      <c r="G108" s="42"/>
      <c r="H108" s="43"/>
      <c r="I108" s="127"/>
      <c r="J108" s="127"/>
      <c r="K108" s="106"/>
    </row>
    <row r="109" spans="1:11" ht="18" hidden="1">
      <c r="A109" s="78"/>
      <c r="B109" s="127"/>
      <c r="C109" s="134">
        <v>104</v>
      </c>
      <c r="D109" s="160"/>
      <c r="E109" s="161"/>
      <c r="F109" s="161"/>
      <c r="G109" s="161"/>
      <c r="H109" s="162"/>
      <c r="I109" s="127"/>
      <c r="J109" s="127"/>
      <c r="K109" s="106"/>
    </row>
    <row r="110" spans="1:11" ht="18" hidden="1">
      <c r="A110" s="78"/>
      <c r="B110" s="127"/>
      <c r="C110" s="134">
        <v>105</v>
      </c>
      <c r="D110" s="41"/>
      <c r="E110" s="42"/>
      <c r="F110" s="42"/>
      <c r="G110" s="42"/>
      <c r="H110" s="43"/>
      <c r="I110" s="127"/>
      <c r="J110" s="127"/>
      <c r="K110" s="106"/>
    </row>
    <row r="111" spans="1:11" ht="18" hidden="1">
      <c r="A111" s="78"/>
      <c r="B111" s="127"/>
      <c r="C111" s="134">
        <v>106</v>
      </c>
      <c r="D111" s="160"/>
      <c r="E111" s="161"/>
      <c r="F111" s="161"/>
      <c r="G111" s="161"/>
      <c r="H111" s="162"/>
      <c r="I111" s="127"/>
      <c r="J111" s="127"/>
      <c r="K111" s="106"/>
    </row>
    <row r="112" spans="1:11" ht="18" hidden="1">
      <c r="A112" s="78"/>
      <c r="B112" s="127"/>
      <c r="C112" s="134">
        <v>107</v>
      </c>
      <c r="D112" s="41"/>
      <c r="E112" s="42"/>
      <c r="F112" s="42"/>
      <c r="G112" s="42"/>
      <c r="H112" s="43"/>
      <c r="I112" s="127"/>
      <c r="J112" s="127"/>
      <c r="K112" s="106"/>
    </row>
    <row r="113" spans="1:11" ht="18" hidden="1">
      <c r="A113" s="78"/>
      <c r="B113" s="127"/>
      <c r="C113" s="134">
        <v>108</v>
      </c>
      <c r="D113" s="160"/>
      <c r="E113" s="161"/>
      <c r="F113" s="161"/>
      <c r="G113" s="161"/>
      <c r="H113" s="162"/>
      <c r="I113" s="127"/>
      <c r="J113" s="127"/>
      <c r="K113" s="106"/>
    </row>
    <row r="114" spans="1:11" ht="18" hidden="1">
      <c r="A114" s="78"/>
      <c r="B114" s="127"/>
      <c r="C114" s="134">
        <v>109</v>
      </c>
      <c r="D114" s="41"/>
      <c r="E114" s="42"/>
      <c r="F114" s="42"/>
      <c r="G114" s="42"/>
      <c r="H114" s="43"/>
      <c r="I114" s="127"/>
      <c r="J114" s="127"/>
      <c r="K114" s="106"/>
    </row>
    <row r="115" spans="1:11" ht="18" hidden="1">
      <c r="A115" s="78"/>
      <c r="B115" s="127"/>
      <c r="C115" s="134">
        <v>110</v>
      </c>
      <c r="D115" s="160"/>
      <c r="E115" s="161"/>
      <c r="F115" s="161"/>
      <c r="G115" s="161"/>
      <c r="H115" s="162"/>
      <c r="I115" s="127"/>
      <c r="J115" s="127"/>
      <c r="K115" s="106"/>
    </row>
    <row r="116" spans="1:11" ht="18" hidden="1">
      <c r="A116" s="78"/>
      <c r="B116" s="127"/>
      <c r="C116" s="134">
        <v>111</v>
      </c>
      <c r="D116" s="41"/>
      <c r="E116" s="42"/>
      <c r="F116" s="42"/>
      <c r="G116" s="42"/>
      <c r="H116" s="43"/>
      <c r="I116" s="127"/>
      <c r="J116" s="127"/>
      <c r="K116" s="106"/>
    </row>
    <row r="117" spans="1:11" ht="18" hidden="1">
      <c r="A117" s="78"/>
      <c r="B117" s="127"/>
      <c r="C117" s="134">
        <v>112</v>
      </c>
      <c r="D117" s="160"/>
      <c r="E117" s="161"/>
      <c r="F117" s="161"/>
      <c r="G117" s="161"/>
      <c r="H117" s="162"/>
      <c r="I117" s="127"/>
      <c r="J117" s="127"/>
      <c r="K117" s="106"/>
    </row>
    <row r="118" spans="1:11" ht="18" hidden="1">
      <c r="A118" s="78"/>
      <c r="B118" s="127"/>
      <c r="C118" s="134">
        <v>113</v>
      </c>
      <c r="D118" s="41"/>
      <c r="E118" s="42"/>
      <c r="F118" s="42"/>
      <c r="G118" s="42"/>
      <c r="H118" s="43"/>
      <c r="I118" s="127"/>
      <c r="J118" s="127"/>
      <c r="K118" s="106"/>
    </row>
    <row r="119" spans="1:11" ht="18" hidden="1">
      <c r="A119" s="78"/>
      <c r="B119" s="127"/>
      <c r="C119" s="134">
        <v>114</v>
      </c>
      <c r="D119" s="160"/>
      <c r="E119" s="161"/>
      <c r="F119" s="161"/>
      <c r="G119" s="161"/>
      <c r="H119" s="162"/>
      <c r="I119" s="127"/>
      <c r="J119" s="127"/>
      <c r="K119" s="106"/>
    </row>
    <row r="120" spans="1:11" ht="18" hidden="1">
      <c r="A120" s="78"/>
      <c r="B120" s="127"/>
      <c r="C120" s="134">
        <v>115</v>
      </c>
      <c r="D120" s="41"/>
      <c r="E120" s="42"/>
      <c r="F120" s="42"/>
      <c r="G120" s="42"/>
      <c r="H120" s="43"/>
      <c r="I120" s="127"/>
      <c r="J120" s="127"/>
      <c r="K120" s="106"/>
    </row>
    <row r="121" spans="1:11" ht="18" hidden="1">
      <c r="A121" s="78"/>
      <c r="B121" s="127"/>
      <c r="C121" s="134">
        <v>116</v>
      </c>
      <c r="D121" s="160"/>
      <c r="E121" s="161"/>
      <c r="F121" s="161"/>
      <c r="G121" s="161"/>
      <c r="H121" s="162"/>
      <c r="I121" s="127"/>
      <c r="J121" s="127"/>
      <c r="K121" s="106"/>
    </row>
    <row r="122" spans="1:11" ht="18" hidden="1">
      <c r="A122" s="78"/>
      <c r="B122" s="60"/>
      <c r="C122" s="134">
        <v>117</v>
      </c>
      <c r="D122" s="41"/>
      <c r="E122" s="42"/>
      <c r="F122" s="42"/>
      <c r="G122" s="42"/>
      <c r="H122" s="43"/>
      <c r="I122" s="60"/>
      <c r="J122" s="60"/>
      <c r="K122" s="106"/>
    </row>
    <row r="123" spans="1:11" ht="18" hidden="1">
      <c r="A123" s="78"/>
      <c r="B123" s="60"/>
      <c r="C123" s="134">
        <v>118</v>
      </c>
      <c r="D123" s="160"/>
      <c r="E123" s="161"/>
      <c r="F123" s="161"/>
      <c r="G123" s="161"/>
      <c r="H123" s="162"/>
      <c r="I123" s="60"/>
      <c r="J123" s="60"/>
      <c r="K123" s="106"/>
    </row>
    <row r="124" spans="1:11" ht="18" hidden="1">
      <c r="A124" s="78"/>
      <c r="B124" s="60"/>
      <c r="C124" s="134">
        <v>119</v>
      </c>
      <c r="D124" s="41"/>
      <c r="E124" s="42"/>
      <c r="F124" s="42"/>
      <c r="G124" s="42"/>
      <c r="H124" s="43"/>
      <c r="I124" s="60"/>
      <c r="J124" s="60"/>
      <c r="K124" s="106"/>
    </row>
    <row r="125" spans="1:11" ht="18" hidden="1">
      <c r="A125" s="78"/>
      <c r="B125" s="60"/>
      <c r="C125" s="134">
        <v>120</v>
      </c>
      <c r="D125" s="168"/>
      <c r="E125" s="169"/>
      <c r="F125" s="169"/>
      <c r="G125" s="169"/>
      <c r="H125" s="170"/>
      <c r="I125" s="60"/>
      <c r="J125" s="60"/>
      <c r="K125" s="106"/>
    </row>
    <row r="126" spans="1:11" ht="18">
      <c r="A126" s="78"/>
      <c r="B126" s="60"/>
      <c r="C126" s="135"/>
      <c r="D126" s="136"/>
      <c r="E126" s="136"/>
      <c r="F126" s="137"/>
      <c r="G126" s="136"/>
      <c r="H126" s="138"/>
      <c r="I126" s="60"/>
      <c r="J126" s="60"/>
      <c r="K126" s="106"/>
    </row>
    <row r="127" spans="1:11" ht="18">
      <c r="A127" s="78"/>
      <c r="B127" s="60"/>
      <c r="C127" s="68" t="s">
        <v>27</v>
      </c>
      <c r="D127" s="36"/>
      <c r="E127" s="34">
        <v>950620.2210631331</v>
      </c>
      <c r="F127" s="34">
        <v>781385.01</v>
      </c>
      <c r="G127" s="34">
        <v>169235.2184</v>
      </c>
      <c r="H127" s="35"/>
      <c r="I127" s="60"/>
      <c r="J127" s="60"/>
      <c r="K127" s="106"/>
    </row>
    <row r="128" spans="1:11" ht="18">
      <c r="A128" s="78"/>
      <c r="B128" s="60"/>
      <c r="C128" s="68"/>
      <c r="D128" s="127"/>
      <c r="E128" s="127"/>
      <c r="F128" s="127"/>
      <c r="G128" s="127"/>
      <c r="H128" s="127"/>
      <c r="I128" s="60"/>
      <c r="J128" s="60"/>
      <c r="K128" s="106"/>
    </row>
    <row r="129" spans="1:11" ht="18">
      <c r="A129" s="78"/>
      <c r="B129" s="132"/>
      <c r="C129" s="139"/>
      <c r="D129" s="127"/>
      <c r="E129" s="127"/>
      <c r="F129" s="127"/>
      <c r="G129" s="127"/>
      <c r="H129" s="127"/>
      <c r="I129" s="60"/>
      <c r="J129" s="60"/>
      <c r="K129" s="106"/>
    </row>
    <row r="130" spans="1:11" ht="18">
      <c r="A130" s="78"/>
      <c r="B130" s="132"/>
      <c r="C130" s="139"/>
      <c r="D130" s="140"/>
      <c r="E130" s="140"/>
      <c r="F130" s="141"/>
      <c r="G130" s="139"/>
      <c r="H130" s="142"/>
      <c r="I130" s="60"/>
      <c r="J130" s="60"/>
      <c r="K130" s="106"/>
    </row>
    <row r="131" spans="1:11" ht="26.25" customHeight="1">
      <c r="A131" s="207" t="s">
        <v>82</v>
      </c>
      <c r="B131" s="208"/>
      <c r="C131" s="208"/>
      <c r="D131" s="208"/>
      <c r="E131" s="208"/>
      <c r="F131" s="208"/>
      <c r="G131" s="208"/>
      <c r="H131" s="208"/>
      <c r="I131" s="208"/>
      <c r="J131" s="208"/>
      <c r="K131" s="209"/>
    </row>
    <row r="132" spans="1:11" ht="18">
      <c r="A132" s="228" t="s">
        <v>83</v>
      </c>
      <c r="B132" s="229"/>
      <c r="C132" s="229"/>
      <c r="D132" s="229"/>
      <c r="E132" s="213" t="s">
        <v>81</v>
      </c>
      <c r="F132" s="214"/>
      <c r="G132" s="79"/>
      <c r="H132" s="60"/>
      <c r="I132" s="60"/>
      <c r="J132" s="60"/>
      <c r="K132" s="106"/>
    </row>
    <row r="133" spans="1:11" ht="18">
      <c r="A133" s="163" t="s">
        <v>96</v>
      </c>
      <c r="B133" s="171"/>
      <c r="C133" s="171"/>
      <c r="D133" s="171"/>
      <c r="E133" s="171"/>
      <c r="F133" s="171"/>
      <c r="G133" s="171"/>
      <c r="H133" s="60"/>
      <c r="I133" s="60"/>
      <c r="J133" s="60"/>
      <c r="K133" s="106"/>
    </row>
    <row r="134" spans="1:11" ht="18">
      <c r="A134" s="78"/>
      <c r="B134" s="132"/>
      <c r="C134" s="139"/>
      <c r="D134" s="140"/>
      <c r="E134" s="140"/>
      <c r="F134" s="141"/>
      <c r="G134" s="139"/>
      <c r="H134" s="142"/>
      <c r="I134" s="60"/>
      <c r="J134" s="60"/>
      <c r="K134" s="106"/>
    </row>
    <row r="135" spans="1:11" ht="18">
      <c r="A135" s="78"/>
      <c r="B135" s="132"/>
      <c r="C135" s="139"/>
      <c r="D135" s="140"/>
      <c r="E135" s="140"/>
      <c r="F135" s="141"/>
      <c r="G135" s="139"/>
      <c r="H135" s="142"/>
      <c r="I135" s="60"/>
      <c r="J135" s="60"/>
      <c r="K135" s="106"/>
    </row>
    <row r="136" spans="1:11" ht="13.5" thickBot="1">
      <c r="A136" s="80"/>
      <c r="B136" s="81"/>
      <c r="C136" s="81"/>
      <c r="D136" s="81"/>
      <c r="E136" s="81"/>
      <c r="F136" s="81"/>
      <c r="G136" s="81"/>
      <c r="H136" s="81"/>
      <c r="I136" s="81"/>
      <c r="J136" s="81"/>
      <c r="K136" s="82"/>
    </row>
  </sheetData>
  <mergeCells count="6">
    <mergeCell ref="A132:D132"/>
    <mergeCell ref="E132:F132"/>
    <mergeCell ref="C1:I1"/>
    <mergeCell ref="C2:I2"/>
    <mergeCell ref="B3:J3"/>
    <mergeCell ref="A131:K131"/>
  </mergeCells>
  <printOptions/>
  <pageMargins left="0.75" right="0.75" top="1" bottom="1" header="0.5" footer="0.5"/>
  <pageSetup horizontalDpi="1200" verticalDpi="1200" orientation="portrait" scale="45" r:id="rId2"/>
  <headerFooter alignWithMargins="0">
    <oddFooter>&amp;LUS EPA ENERGY STAR Valuator Tool
Version 1.0
&amp;R&amp;D</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AY105"/>
  <sheetViews>
    <sheetView zoomScale="70" zoomScaleNormal="70" workbookViewId="0" topLeftCell="A106">
      <selection activeCell="A1" sqref="A1:AY105"/>
    </sheetView>
  </sheetViews>
  <sheetFormatPr defaultColWidth="9.140625" defaultRowHeight="12.75"/>
  <cols>
    <col min="1" max="16384" width="9.140625" style="5" customWidth="1"/>
  </cols>
  <sheetData>
    <row r="1" ht="12.75" hidden="1">
      <c r="A1" s="5" t="s">
        <v>41</v>
      </c>
    </row>
    <row r="2" spans="1:7" ht="12.75" hidden="1">
      <c r="A2" s="5" t="s">
        <v>42</v>
      </c>
      <c r="G2" s="5">
        <f>A6*H2+B5+I2</f>
        <v>0.01</v>
      </c>
    </row>
    <row r="3" ht="12.75" hidden="1"/>
    <row r="4" ht="12.75" hidden="1">
      <c r="B4" s="5" t="s">
        <v>43</v>
      </c>
    </row>
    <row r="5" spans="1:51" ht="12.75" hidden="1">
      <c r="A5" s="6" t="s">
        <v>44</v>
      </c>
      <c r="B5" s="7">
        <v>0.01</v>
      </c>
      <c r="C5" s="7">
        <v>0.02</v>
      </c>
      <c r="D5" s="7">
        <v>0.03</v>
      </c>
      <c r="E5" s="7">
        <v>0.04</v>
      </c>
      <c r="F5" s="7">
        <v>0.05</v>
      </c>
      <c r="G5" s="7">
        <v>0.06</v>
      </c>
      <c r="H5" s="7">
        <v>0.07</v>
      </c>
      <c r="I5" s="7">
        <v>0.08</v>
      </c>
      <c r="J5" s="7">
        <v>0.09</v>
      </c>
      <c r="K5" s="7">
        <v>0.1</v>
      </c>
      <c r="L5" s="7">
        <v>0.11</v>
      </c>
      <c r="M5" s="7">
        <v>0.12</v>
      </c>
      <c r="N5" s="7">
        <v>0.13</v>
      </c>
      <c r="O5" s="7">
        <v>0.14</v>
      </c>
      <c r="P5" s="7">
        <v>0.15</v>
      </c>
      <c r="Q5" s="7">
        <v>0.16</v>
      </c>
      <c r="R5" s="7">
        <v>0.17</v>
      </c>
      <c r="S5" s="7">
        <v>0.18</v>
      </c>
      <c r="T5" s="7">
        <v>0.19</v>
      </c>
      <c r="U5" s="7">
        <v>0.2</v>
      </c>
      <c r="V5" s="7">
        <v>0.21</v>
      </c>
      <c r="W5" s="7">
        <v>0.22</v>
      </c>
      <c r="X5" s="7">
        <v>0.23</v>
      </c>
      <c r="Y5" s="7">
        <v>0.24</v>
      </c>
      <c r="Z5" s="7">
        <v>0.25</v>
      </c>
      <c r="AA5" s="7">
        <v>0.26</v>
      </c>
      <c r="AB5" s="7">
        <v>0.27</v>
      </c>
      <c r="AC5" s="7">
        <v>0.28</v>
      </c>
      <c r="AD5" s="7">
        <v>0.29</v>
      </c>
      <c r="AE5" s="7">
        <v>0.3</v>
      </c>
      <c r="AF5" s="7">
        <v>0.31</v>
      </c>
      <c r="AG5" s="7">
        <v>0.32</v>
      </c>
      <c r="AH5" s="7">
        <v>0.33</v>
      </c>
      <c r="AI5" s="7">
        <v>0.34</v>
      </c>
      <c r="AJ5" s="7">
        <v>0.35</v>
      </c>
      <c r="AK5" s="7">
        <v>0.36</v>
      </c>
      <c r="AL5" s="7">
        <v>0.37</v>
      </c>
      <c r="AM5" s="7">
        <v>0.38</v>
      </c>
      <c r="AN5" s="7">
        <v>0.39</v>
      </c>
      <c r="AO5" s="7">
        <v>0.4</v>
      </c>
      <c r="AP5" s="7">
        <v>0.41</v>
      </c>
      <c r="AQ5" s="7">
        <v>0.42</v>
      </c>
      <c r="AR5" s="7">
        <v>0.43</v>
      </c>
      <c r="AS5" s="7">
        <v>0.44</v>
      </c>
      <c r="AT5" s="7">
        <v>0.45</v>
      </c>
      <c r="AU5" s="7">
        <v>0.46</v>
      </c>
      <c r="AV5" s="7">
        <v>0.47</v>
      </c>
      <c r="AW5" s="7">
        <v>0.48</v>
      </c>
      <c r="AX5" s="7">
        <v>0.49</v>
      </c>
      <c r="AY5" s="7">
        <v>0.5</v>
      </c>
    </row>
    <row r="6" spans="1:51" ht="12.75" hidden="1">
      <c r="A6" s="5">
        <v>100</v>
      </c>
      <c r="B6" s="5">
        <v>100</v>
      </c>
      <c r="C6" s="5">
        <v>100</v>
      </c>
      <c r="D6" s="5">
        <v>100</v>
      </c>
      <c r="E6" s="5">
        <v>100</v>
      </c>
      <c r="F6" s="5">
        <v>100</v>
      </c>
      <c r="G6" s="5">
        <v>100</v>
      </c>
      <c r="H6" s="5">
        <v>100</v>
      </c>
      <c r="I6" s="5">
        <v>100</v>
      </c>
      <c r="J6" s="5">
        <v>100</v>
      </c>
      <c r="K6" s="5">
        <v>100</v>
      </c>
      <c r="L6" s="5">
        <v>100</v>
      </c>
      <c r="M6" s="5">
        <v>100</v>
      </c>
      <c r="N6" s="5">
        <v>100</v>
      </c>
      <c r="O6" s="5">
        <v>100</v>
      </c>
      <c r="P6" s="5">
        <v>100</v>
      </c>
      <c r="Q6" s="5">
        <v>100</v>
      </c>
      <c r="R6" s="5">
        <v>100</v>
      </c>
      <c r="S6" s="5">
        <v>100</v>
      </c>
      <c r="T6" s="5">
        <v>100</v>
      </c>
      <c r="U6" s="5">
        <v>100</v>
      </c>
      <c r="V6" s="5">
        <v>100</v>
      </c>
      <c r="W6" s="5">
        <v>100</v>
      </c>
      <c r="X6" s="5">
        <v>100</v>
      </c>
      <c r="Y6" s="5">
        <v>100</v>
      </c>
      <c r="Z6" s="5">
        <v>100</v>
      </c>
      <c r="AA6" s="5">
        <v>100</v>
      </c>
      <c r="AB6" s="5">
        <v>100</v>
      </c>
      <c r="AC6" s="5">
        <v>100</v>
      </c>
      <c r="AD6" s="5">
        <v>100</v>
      </c>
      <c r="AE6" s="5">
        <v>100</v>
      </c>
      <c r="AF6" s="5">
        <v>100</v>
      </c>
      <c r="AG6" s="5">
        <v>100</v>
      </c>
      <c r="AH6" s="5">
        <v>100</v>
      </c>
      <c r="AI6" s="5">
        <v>100</v>
      </c>
      <c r="AJ6" s="5">
        <v>100</v>
      </c>
      <c r="AK6" s="5">
        <v>100</v>
      </c>
      <c r="AL6" s="5">
        <v>100</v>
      </c>
      <c r="AM6" s="5">
        <v>100</v>
      </c>
      <c r="AN6" s="5">
        <v>100</v>
      </c>
      <c r="AO6" s="5">
        <v>100</v>
      </c>
      <c r="AP6" s="5">
        <v>100</v>
      </c>
      <c r="AQ6" s="5">
        <v>100</v>
      </c>
      <c r="AR6" s="5">
        <v>100</v>
      </c>
      <c r="AS6" s="5">
        <v>100</v>
      </c>
      <c r="AT6" s="5">
        <v>100</v>
      </c>
      <c r="AU6" s="5">
        <v>100</v>
      </c>
      <c r="AV6" s="5">
        <v>100</v>
      </c>
      <c r="AW6" s="5">
        <v>100</v>
      </c>
      <c r="AX6" s="5">
        <v>100</v>
      </c>
      <c r="AY6" s="5">
        <v>100</v>
      </c>
    </row>
    <row r="7" spans="1:51" ht="12.75" hidden="1">
      <c r="A7" s="5">
        <v>99</v>
      </c>
      <c r="B7" s="5">
        <v>99</v>
      </c>
      <c r="C7" s="5">
        <v>99</v>
      </c>
      <c r="D7" s="5">
        <v>99</v>
      </c>
      <c r="E7" s="5">
        <v>99</v>
      </c>
      <c r="F7" s="5">
        <v>99</v>
      </c>
      <c r="G7" s="5">
        <v>99</v>
      </c>
      <c r="H7" s="5">
        <v>99</v>
      </c>
      <c r="I7" s="5">
        <v>99</v>
      </c>
      <c r="J7" s="5">
        <v>99</v>
      </c>
      <c r="K7" s="5">
        <v>99</v>
      </c>
      <c r="L7" s="5">
        <v>99</v>
      </c>
      <c r="M7" s="5">
        <v>99</v>
      </c>
      <c r="N7" s="5">
        <v>99</v>
      </c>
      <c r="O7" s="5">
        <v>99</v>
      </c>
      <c r="P7" s="5">
        <v>99</v>
      </c>
      <c r="Q7" s="5">
        <v>99</v>
      </c>
      <c r="R7" s="5">
        <v>100</v>
      </c>
      <c r="S7" s="5">
        <v>100</v>
      </c>
      <c r="T7" s="5">
        <v>100</v>
      </c>
      <c r="U7" s="5">
        <v>100</v>
      </c>
      <c r="V7" s="5">
        <v>100</v>
      </c>
      <c r="W7" s="5">
        <v>100</v>
      </c>
      <c r="X7" s="5">
        <v>100</v>
      </c>
      <c r="Y7" s="5">
        <v>100</v>
      </c>
      <c r="Z7" s="5">
        <v>100</v>
      </c>
      <c r="AA7" s="5">
        <v>100</v>
      </c>
      <c r="AB7" s="5">
        <v>100</v>
      </c>
      <c r="AC7" s="5">
        <v>100</v>
      </c>
      <c r="AD7" s="5">
        <v>100</v>
      </c>
      <c r="AE7" s="5">
        <v>100</v>
      </c>
      <c r="AF7" s="5">
        <v>100</v>
      </c>
      <c r="AG7" s="5">
        <v>100</v>
      </c>
      <c r="AH7" s="5">
        <v>100</v>
      </c>
      <c r="AI7" s="5">
        <v>100</v>
      </c>
      <c r="AJ7" s="5">
        <v>100</v>
      </c>
      <c r="AK7" s="5">
        <v>100</v>
      </c>
      <c r="AL7" s="5">
        <v>100</v>
      </c>
      <c r="AM7" s="5">
        <v>100</v>
      </c>
      <c r="AN7" s="5">
        <v>100</v>
      </c>
      <c r="AO7" s="5">
        <v>100</v>
      </c>
      <c r="AP7" s="5">
        <v>100</v>
      </c>
      <c r="AQ7" s="5">
        <v>100</v>
      </c>
      <c r="AR7" s="5">
        <v>100</v>
      </c>
      <c r="AS7" s="5">
        <v>100</v>
      </c>
      <c r="AT7" s="5">
        <v>100</v>
      </c>
      <c r="AU7" s="5">
        <v>100</v>
      </c>
      <c r="AV7" s="5">
        <v>100</v>
      </c>
      <c r="AW7" s="5">
        <v>100</v>
      </c>
      <c r="AX7" s="5">
        <v>100</v>
      </c>
      <c r="AY7" s="5">
        <v>100</v>
      </c>
    </row>
    <row r="8" spans="1:51" ht="12.75" hidden="1">
      <c r="A8" s="5">
        <v>98</v>
      </c>
      <c r="B8" s="5">
        <v>98</v>
      </c>
      <c r="C8" s="5">
        <v>98</v>
      </c>
      <c r="D8" s="5">
        <v>98</v>
      </c>
      <c r="E8" s="5">
        <v>98</v>
      </c>
      <c r="F8" s="5">
        <v>98</v>
      </c>
      <c r="G8" s="5">
        <v>98</v>
      </c>
      <c r="H8" s="5">
        <v>98</v>
      </c>
      <c r="I8" s="5">
        <v>98</v>
      </c>
      <c r="J8" s="5">
        <v>98</v>
      </c>
      <c r="K8" s="5">
        <v>98</v>
      </c>
      <c r="L8" s="5">
        <v>99</v>
      </c>
      <c r="M8" s="5">
        <v>99</v>
      </c>
      <c r="N8" s="5">
        <v>99</v>
      </c>
      <c r="O8" s="5">
        <v>99</v>
      </c>
      <c r="P8" s="5">
        <v>99</v>
      </c>
      <c r="Q8" s="5">
        <v>99</v>
      </c>
      <c r="R8" s="5">
        <v>99</v>
      </c>
      <c r="S8" s="5">
        <v>99</v>
      </c>
      <c r="T8" s="5">
        <v>99</v>
      </c>
      <c r="U8" s="5">
        <v>99</v>
      </c>
      <c r="V8" s="5">
        <v>99</v>
      </c>
      <c r="W8" s="5">
        <v>99</v>
      </c>
      <c r="X8" s="5">
        <v>99</v>
      </c>
      <c r="Y8" s="5">
        <v>99</v>
      </c>
      <c r="Z8" s="5">
        <v>100</v>
      </c>
      <c r="AA8" s="5">
        <v>100</v>
      </c>
      <c r="AB8" s="5">
        <v>100</v>
      </c>
      <c r="AC8" s="5">
        <v>100</v>
      </c>
      <c r="AD8" s="5">
        <v>100</v>
      </c>
      <c r="AE8" s="5">
        <v>100</v>
      </c>
      <c r="AF8" s="5">
        <v>100</v>
      </c>
      <c r="AG8" s="5">
        <v>100</v>
      </c>
      <c r="AH8" s="5">
        <v>100</v>
      </c>
      <c r="AI8" s="5">
        <v>100</v>
      </c>
      <c r="AJ8" s="5">
        <v>100</v>
      </c>
      <c r="AK8" s="5">
        <v>100</v>
      </c>
      <c r="AL8" s="5">
        <v>100</v>
      </c>
      <c r="AM8" s="5">
        <v>100</v>
      </c>
      <c r="AN8" s="5">
        <v>100</v>
      </c>
      <c r="AO8" s="5">
        <v>100</v>
      </c>
      <c r="AP8" s="5">
        <v>100</v>
      </c>
      <c r="AQ8" s="5">
        <v>100</v>
      </c>
      <c r="AR8" s="5">
        <v>100</v>
      </c>
      <c r="AS8" s="5">
        <v>100</v>
      </c>
      <c r="AT8" s="5">
        <v>100</v>
      </c>
      <c r="AU8" s="5">
        <v>100</v>
      </c>
      <c r="AV8" s="5">
        <v>100</v>
      </c>
      <c r="AW8" s="5">
        <v>100</v>
      </c>
      <c r="AX8" s="5">
        <v>100</v>
      </c>
      <c r="AY8" s="5">
        <v>100</v>
      </c>
    </row>
    <row r="9" spans="1:51" ht="12.75" hidden="1">
      <c r="A9" s="5">
        <v>97</v>
      </c>
      <c r="B9" s="5">
        <v>97</v>
      </c>
      <c r="C9" s="5">
        <v>97</v>
      </c>
      <c r="D9" s="5">
        <v>97</v>
      </c>
      <c r="E9" s="5">
        <v>97</v>
      </c>
      <c r="F9" s="5">
        <v>97</v>
      </c>
      <c r="G9" s="5">
        <v>97</v>
      </c>
      <c r="H9" s="5">
        <v>97</v>
      </c>
      <c r="I9" s="5">
        <v>98</v>
      </c>
      <c r="J9" s="5">
        <v>98</v>
      </c>
      <c r="K9" s="5">
        <v>98</v>
      </c>
      <c r="L9" s="5">
        <v>98</v>
      </c>
      <c r="M9" s="5">
        <v>98</v>
      </c>
      <c r="N9" s="5">
        <v>98</v>
      </c>
      <c r="O9" s="5">
        <v>98</v>
      </c>
      <c r="P9" s="5">
        <v>98</v>
      </c>
      <c r="Q9" s="5">
        <v>98</v>
      </c>
      <c r="R9" s="5">
        <v>98</v>
      </c>
      <c r="S9" s="5">
        <v>99</v>
      </c>
      <c r="T9" s="5">
        <v>99</v>
      </c>
      <c r="U9" s="5">
        <v>99</v>
      </c>
      <c r="V9" s="5">
        <v>99</v>
      </c>
      <c r="W9" s="5">
        <v>99</v>
      </c>
      <c r="X9" s="5">
        <v>99</v>
      </c>
      <c r="Y9" s="5">
        <v>99</v>
      </c>
      <c r="Z9" s="5">
        <v>99</v>
      </c>
      <c r="AA9" s="5">
        <v>99</v>
      </c>
      <c r="AB9" s="5">
        <v>99</v>
      </c>
      <c r="AC9" s="5">
        <v>99</v>
      </c>
      <c r="AD9" s="5">
        <v>99</v>
      </c>
      <c r="AE9" s="5">
        <v>99</v>
      </c>
      <c r="AF9" s="5">
        <v>100</v>
      </c>
      <c r="AG9" s="5">
        <v>100</v>
      </c>
      <c r="AH9" s="5">
        <v>100</v>
      </c>
      <c r="AI9" s="5">
        <v>100</v>
      </c>
      <c r="AJ9" s="5">
        <v>100</v>
      </c>
      <c r="AK9" s="5">
        <v>100</v>
      </c>
      <c r="AL9" s="5">
        <v>100</v>
      </c>
      <c r="AM9" s="5">
        <v>100</v>
      </c>
      <c r="AN9" s="5">
        <v>100</v>
      </c>
      <c r="AO9" s="5">
        <v>100</v>
      </c>
      <c r="AP9" s="5">
        <v>100</v>
      </c>
      <c r="AQ9" s="5">
        <v>100</v>
      </c>
      <c r="AR9" s="5">
        <v>100</v>
      </c>
      <c r="AS9" s="5">
        <v>100</v>
      </c>
      <c r="AT9" s="5">
        <v>100</v>
      </c>
      <c r="AU9" s="5">
        <v>100</v>
      </c>
      <c r="AV9" s="5">
        <v>100</v>
      </c>
      <c r="AW9" s="5">
        <v>100</v>
      </c>
      <c r="AX9" s="5">
        <v>100</v>
      </c>
      <c r="AY9" s="5">
        <v>100</v>
      </c>
    </row>
    <row r="10" spans="1:51" ht="12.75" hidden="1">
      <c r="A10" s="5">
        <v>96</v>
      </c>
      <c r="B10" s="5">
        <v>96</v>
      </c>
      <c r="C10" s="5">
        <v>96</v>
      </c>
      <c r="D10" s="5">
        <v>96</v>
      </c>
      <c r="E10" s="5">
        <v>96</v>
      </c>
      <c r="F10" s="5">
        <v>96</v>
      </c>
      <c r="G10" s="5">
        <v>96</v>
      </c>
      <c r="H10" s="5">
        <v>97</v>
      </c>
      <c r="I10" s="5">
        <v>97</v>
      </c>
      <c r="J10" s="5">
        <v>97</v>
      </c>
      <c r="K10" s="5">
        <v>97</v>
      </c>
      <c r="L10" s="5">
        <v>97</v>
      </c>
      <c r="M10" s="5">
        <v>97</v>
      </c>
      <c r="N10" s="5">
        <v>97</v>
      </c>
      <c r="O10" s="5">
        <v>98</v>
      </c>
      <c r="P10" s="5">
        <v>98</v>
      </c>
      <c r="Q10" s="5">
        <v>98</v>
      </c>
      <c r="R10" s="5">
        <v>98</v>
      </c>
      <c r="S10" s="5">
        <v>98</v>
      </c>
      <c r="T10" s="5">
        <v>98</v>
      </c>
      <c r="U10" s="5">
        <v>98</v>
      </c>
      <c r="V10" s="5">
        <v>98</v>
      </c>
      <c r="W10" s="5">
        <v>98</v>
      </c>
      <c r="X10" s="5">
        <v>99</v>
      </c>
      <c r="Y10" s="5">
        <v>99</v>
      </c>
      <c r="Z10" s="5">
        <v>99</v>
      </c>
      <c r="AA10" s="5">
        <v>99</v>
      </c>
      <c r="AB10" s="5">
        <v>99</v>
      </c>
      <c r="AC10" s="5">
        <v>99</v>
      </c>
      <c r="AD10" s="5">
        <v>99</v>
      </c>
      <c r="AE10" s="5">
        <v>99</v>
      </c>
      <c r="AF10" s="5">
        <v>99</v>
      </c>
      <c r="AG10" s="5">
        <v>99</v>
      </c>
      <c r="AH10" s="5">
        <v>99</v>
      </c>
      <c r="AI10" s="5">
        <v>99</v>
      </c>
      <c r="AJ10" s="5">
        <v>100</v>
      </c>
      <c r="AK10" s="5">
        <v>100</v>
      </c>
      <c r="AL10" s="5">
        <v>100</v>
      </c>
      <c r="AM10" s="5">
        <v>100</v>
      </c>
      <c r="AN10" s="5">
        <v>100</v>
      </c>
      <c r="AO10" s="5">
        <v>100</v>
      </c>
      <c r="AP10" s="5">
        <v>100</v>
      </c>
      <c r="AQ10" s="5">
        <v>100</v>
      </c>
      <c r="AR10" s="5">
        <v>100</v>
      </c>
      <c r="AS10" s="5">
        <v>100</v>
      </c>
      <c r="AT10" s="5">
        <v>100</v>
      </c>
      <c r="AU10" s="5">
        <v>100</v>
      </c>
      <c r="AV10" s="5">
        <v>100</v>
      </c>
      <c r="AW10" s="5">
        <v>100</v>
      </c>
      <c r="AX10" s="5">
        <v>100</v>
      </c>
      <c r="AY10" s="5">
        <v>100</v>
      </c>
    </row>
    <row r="11" spans="1:51" ht="12.75" hidden="1">
      <c r="A11" s="5">
        <v>95</v>
      </c>
      <c r="B11" s="5">
        <v>95</v>
      </c>
      <c r="C11" s="5">
        <v>95</v>
      </c>
      <c r="D11" s="5">
        <v>95</v>
      </c>
      <c r="E11" s="5">
        <v>95</v>
      </c>
      <c r="F11" s="5">
        <v>95</v>
      </c>
      <c r="G11" s="5">
        <v>96</v>
      </c>
      <c r="H11" s="5">
        <v>96</v>
      </c>
      <c r="I11" s="5">
        <v>96</v>
      </c>
      <c r="J11" s="5">
        <v>96</v>
      </c>
      <c r="K11" s="5">
        <v>96</v>
      </c>
      <c r="L11" s="5">
        <v>97</v>
      </c>
      <c r="M11" s="5">
        <v>97</v>
      </c>
      <c r="N11" s="5">
        <v>97</v>
      </c>
      <c r="O11" s="5">
        <v>97</v>
      </c>
      <c r="P11" s="5">
        <v>97</v>
      </c>
      <c r="Q11" s="5">
        <v>97</v>
      </c>
      <c r="R11" s="5">
        <v>97</v>
      </c>
      <c r="S11" s="5">
        <v>98</v>
      </c>
      <c r="T11" s="5">
        <v>98</v>
      </c>
      <c r="U11" s="5">
        <v>98</v>
      </c>
      <c r="V11" s="5">
        <v>98</v>
      </c>
      <c r="W11" s="5">
        <v>98</v>
      </c>
      <c r="X11" s="5">
        <v>98</v>
      </c>
      <c r="Y11" s="5">
        <v>98</v>
      </c>
      <c r="Z11" s="5">
        <v>98</v>
      </c>
      <c r="AA11" s="5">
        <v>98</v>
      </c>
      <c r="AB11" s="5">
        <v>99</v>
      </c>
      <c r="AC11" s="5">
        <v>99</v>
      </c>
      <c r="AD11" s="5">
        <v>99</v>
      </c>
      <c r="AE11" s="5">
        <v>99</v>
      </c>
      <c r="AF11" s="5">
        <v>99</v>
      </c>
      <c r="AG11" s="5">
        <v>99</v>
      </c>
      <c r="AH11" s="5">
        <v>99</v>
      </c>
      <c r="AI11" s="5">
        <v>99</v>
      </c>
      <c r="AJ11" s="5">
        <v>99</v>
      </c>
      <c r="AK11" s="5">
        <v>99</v>
      </c>
      <c r="AL11" s="5">
        <v>99</v>
      </c>
      <c r="AM11" s="5">
        <v>99</v>
      </c>
      <c r="AN11" s="5">
        <v>100</v>
      </c>
      <c r="AO11" s="5">
        <v>100</v>
      </c>
      <c r="AP11" s="5">
        <v>100</v>
      </c>
      <c r="AQ11" s="5">
        <v>100</v>
      </c>
      <c r="AR11" s="5">
        <v>100</v>
      </c>
      <c r="AS11" s="5">
        <v>100</v>
      </c>
      <c r="AT11" s="5">
        <v>100</v>
      </c>
      <c r="AU11" s="5">
        <v>100</v>
      </c>
      <c r="AV11" s="5">
        <v>100</v>
      </c>
      <c r="AW11" s="5">
        <v>100</v>
      </c>
      <c r="AX11" s="5">
        <v>100</v>
      </c>
      <c r="AY11" s="5">
        <v>100</v>
      </c>
    </row>
    <row r="12" spans="1:51" ht="12.75" hidden="1">
      <c r="A12" s="5">
        <v>94</v>
      </c>
      <c r="B12" s="5">
        <v>94</v>
      </c>
      <c r="C12" s="5">
        <v>94</v>
      </c>
      <c r="D12" s="5">
        <v>94</v>
      </c>
      <c r="E12" s="5">
        <v>94</v>
      </c>
      <c r="F12" s="5">
        <v>95</v>
      </c>
      <c r="G12" s="5">
        <v>95</v>
      </c>
      <c r="H12" s="5">
        <v>95</v>
      </c>
      <c r="I12" s="5">
        <v>95</v>
      </c>
      <c r="J12" s="5">
        <v>95</v>
      </c>
      <c r="K12" s="5">
        <v>96</v>
      </c>
      <c r="L12" s="5">
        <v>96</v>
      </c>
      <c r="M12" s="5">
        <v>96</v>
      </c>
      <c r="N12" s="5">
        <v>96</v>
      </c>
      <c r="O12" s="5">
        <v>96</v>
      </c>
      <c r="P12" s="5">
        <v>97</v>
      </c>
      <c r="Q12" s="5">
        <v>97</v>
      </c>
      <c r="R12" s="5">
        <v>97</v>
      </c>
      <c r="S12" s="5">
        <v>97</v>
      </c>
      <c r="T12" s="5">
        <v>97</v>
      </c>
      <c r="U12" s="5">
        <v>97</v>
      </c>
      <c r="V12" s="5">
        <v>97</v>
      </c>
      <c r="W12" s="5">
        <v>98</v>
      </c>
      <c r="X12" s="5">
        <v>98</v>
      </c>
      <c r="Y12" s="5">
        <v>98</v>
      </c>
      <c r="Z12" s="5">
        <v>98</v>
      </c>
      <c r="AA12" s="5">
        <v>98</v>
      </c>
      <c r="AB12" s="5">
        <v>98</v>
      </c>
      <c r="AC12" s="5">
        <v>98</v>
      </c>
      <c r="AD12" s="5">
        <v>98</v>
      </c>
      <c r="AE12" s="5">
        <v>99</v>
      </c>
      <c r="AF12" s="5">
        <v>99</v>
      </c>
      <c r="AG12" s="5">
        <v>99</v>
      </c>
      <c r="AH12" s="5">
        <v>99</v>
      </c>
      <c r="AI12" s="5">
        <v>99</v>
      </c>
      <c r="AJ12" s="5">
        <v>99</v>
      </c>
      <c r="AK12" s="5">
        <v>99</v>
      </c>
      <c r="AL12" s="5">
        <v>99</v>
      </c>
      <c r="AM12" s="5">
        <v>99</v>
      </c>
      <c r="AN12" s="5">
        <v>99</v>
      </c>
      <c r="AO12" s="5">
        <v>99</v>
      </c>
      <c r="AP12" s="5">
        <v>100</v>
      </c>
      <c r="AQ12" s="5">
        <v>100</v>
      </c>
      <c r="AR12" s="5">
        <v>100</v>
      </c>
      <c r="AS12" s="5">
        <v>100</v>
      </c>
      <c r="AT12" s="5">
        <v>100</v>
      </c>
      <c r="AU12" s="5">
        <v>100</v>
      </c>
      <c r="AV12" s="5">
        <v>100</v>
      </c>
      <c r="AW12" s="5">
        <v>100</v>
      </c>
      <c r="AX12" s="5">
        <v>100</v>
      </c>
      <c r="AY12" s="5">
        <v>100</v>
      </c>
    </row>
    <row r="13" spans="1:51" ht="12.75" hidden="1">
      <c r="A13" s="5">
        <v>93</v>
      </c>
      <c r="B13" s="5">
        <v>93</v>
      </c>
      <c r="C13" s="5">
        <v>93</v>
      </c>
      <c r="D13" s="5">
        <v>93</v>
      </c>
      <c r="E13" s="5">
        <v>94</v>
      </c>
      <c r="F13" s="5">
        <v>94</v>
      </c>
      <c r="G13" s="5">
        <v>94</v>
      </c>
      <c r="H13" s="5">
        <v>94</v>
      </c>
      <c r="I13" s="5">
        <v>94</v>
      </c>
      <c r="J13" s="5">
        <v>95</v>
      </c>
      <c r="K13" s="5">
        <v>95</v>
      </c>
      <c r="L13" s="5">
        <v>95</v>
      </c>
      <c r="M13" s="5">
        <v>95</v>
      </c>
      <c r="N13" s="5">
        <v>96</v>
      </c>
      <c r="O13" s="5">
        <v>96</v>
      </c>
      <c r="P13" s="5">
        <v>96</v>
      </c>
      <c r="Q13" s="5">
        <v>96</v>
      </c>
      <c r="R13" s="5">
        <v>96</v>
      </c>
      <c r="S13" s="5">
        <v>96</v>
      </c>
      <c r="T13" s="5">
        <v>97</v>
      </c>
      <c r="U13" s="5">
        <v>97</v>
      </c>
      <c r="V13" s="5">
        <v>97</v>
      </c>
      <c r="W13" s="5">
        <v>97</v>
      </c>
      <c r="X13" s="5">
        <v>97</v>
      </c>
      <c r="Y13" s="5">
        <v>97</v>
      </c>
      <c r="Z13" s="5">
        <v>98</v>
      </c>
      <c r="AA13" s="5">
        <v>98</v>
      </c>
      <c r="AB13" s="5">
        <v>98</v>
      </c>
      <c r="AC13" s="5">
        <v>98</v>
      </c>
      <c r="AD13" s="5">
        <v>98</v>
      </c>
      <c r="AE13" s="5">
        <v>98</v>
      </c>
      <c r="AF13" s="5">
        <v>98</v>
      </c>
      <c r="AG13" s="5">
        <v>98</v>
      </c>
      <c r="AH13" s="5">
        <v>99</v>
      </c>
      <c r="AI13" s="5">
        <v>99</v>
      </c>
      <c r="AJ13" s="5">
        <v>99</v>
      </c>
      <c r="AK13" s="5">
        <v>99</v>
      </c>
      <c r="AL13" s="5">
        <v>99</v>
      </c>
      <c r="AM13" s="5">
        <v>99</v>
      </c>
      <c r="AN13" s="5">
        <v>99</v>
      </c>
      <c r="AO13" s="5">
        <v>99</v>
      </c>
      <c r="AP13" s="5">
        <v>99</v>
      </c>
      <c r="AQ13" s="5">
        <v>99</v>
      </c>
      <c r="AR13" s="5">
        <v>99</v>
      </c>
      <c r="AS13" s="5">
        <v>100</v>
      </c>
      <c r="AT13" s="5">
        <v>100</v>
      </c>
      <c r="AU13" s="5">
        <v>100</v>
      </c>
      <c r="AV13" s="5">
        <v>100</v>
      </c>
      <c r="AW13" s="5">
        <v>100</v>
      </c>
      <c r="AX13" s="5">
        <v>100</v>
      </c>
      <c r="AY13" s="5">
        <v>100</v>
      </c>
    </row>
    <row r="14" spans="1:51" ht="12.75" hidden="1">
      <c r="A14" s="5">
        <v>92</v>
      </c>
      <c r="B14" s="5">
        <v>92</v>
      </c>
      <c r="C14" s="5">
        <v>92</v>
      </c>
      <c r="D14" s="5">
        <v>92</v>
      </c>
      <c r="E14" s="5">
        <v>93</v>
      </c>
      <c r="F14" s="5">
        <v>93</v>
      </c>
      <c r="G14" s="5">
        <v>93</v>
      </c>
      <c r="H14" s="5">
        <v>93</v>
      </c>
      <c r="I14" s="5">
        <v>94</v>
      </c>
      <c r="J14" s="5">
        <v>94</v>
      </c>
      <c r="K14" s="5">
        <v>94</v>
      </c>
      <c r="L14" s="5">
        <v>94</v>
      </c>
      <c r="M14" s="5">
        <v>95</v>
      </c>
      <c r="N14" s="5">
        <v>95</v>
      </c>
      <c r="O14" s="5">
        <v>95</v>
      </c>
      <c r="P14" s="5">
        <v>95</v>
      </c>
      <c r="Q14" s="5">
        <v>95</v>
      </c>
      <c r="R14" s="5">
        <v>96</v>
      </c>
      <c r="S14" s="5">
        <v>96</v>
      </c>
      <c r="T14" s="5">
        <v>96</v>
      </c>
      <c r="U14" s="5">
        <v>96</v>
      </c>
      <c r="V14" s="5">
        <v>96</v>
      </c>
      <c r="W14" s="5">
        <v>97</v>
      </c>
      <c r="X14" s="5">
        <v>97</v>
      </c>
      <c r="Y14" s="5">
        <v>97</v>
      </c>
      <c r="Z14" s="5">
        <v>97</v>
      </c>
      <c r="AA14" s="5">
        <v>97</v>
      </c>
      <c r="AB14" s="5">
        <v>97</v>
      </c>
      <c r="AC14" s="5">
        <v>98</v>
      </c>
      <c r="AD14" s="5">
        <v>98</v>
      </c>
      <c r="AE14" s="5">
        <v>98</v>
      </c>
      <c r="AF14" s="5">
        <v>98</v>
      </c>
      <c r="AG14" s="5">
        <v>98</v>
      </c>
      <c r="AH14" s="5">
        <v>98</v>
      </c>
      <c r="AI14" s="5">
        <v>98</v>
      </c>
      <c r="AJ14" s="5">
        <v>99</v>
      </c>
      <c r="AK14" s="5">
        <v>99</v>
      </c>
      <c r="AL14" s="5">
        <v>99</v>
      </c>
      <c r="AM14" s="5">
        <v>99</v>
      </c>
      <c r="AN14" s="5">
        <v>99</v>
      </c>
      <c r="AO14" s="5">
        <v>99</v>
      </c>
      <c r="AP14" s="5">
        <v>99</v>
      </c>
      <c r="AQ14" s="5">
        <v>99</v>
      </c>
      <c r="AR14" s="5">
        <v>99</v>
      </c>
      <c r="AS14" s="5">
        <v>99</v>
      </c>
      <c r="AT14" s="5">
        <v>99</v>
      </c>
      <c r="AU14" s="5">
        <v>100</v>
      </c>
      <c r="AV14" s="5">
        <v>100</v>
      </c>
      <c r="AW14" s="5">
        <v>100</v>
      </c>
      <c r="AX14" s="5">
        <v>100</v>
      </c>
      <c r="AY14" s="5">
        <v>100</v>
      </c>
    </row>
    <row r="15" spans="1:51" ht="12.75" hidden="1">
      <c r="A15" s="5">
        <v>91</v>
      </c>
      <c r="B15" s="5">
        <v>91</v>
      </c>
      <c r="C15" s="5">
        <v>91</v>
      </c>
      <c r="D15" s="5">
        <v>91</v>
      </c>
      <c r="E15" s="5">
        <v>92</v>
      </c>
      <c r="F15" s="5">
        <v>92</v>
      </c>
      <c r="G15" s="5">
        <v>92</v>
      </c>
      <c r="H15" s="5">
        <v>93</v>
      </c>
      <c r="I15" s="5">
        <v>93</v>
      </c>
      <c r="J15" s="5">
        <v>93</v>
      </c>
      <c r="K15" s="5">
        <v>93</v>
      </c>
      <c r="L15" s="5">
        <v>94</v>
      </c>
      <c r="M15" s="5">
        <v>94</v>
      </c>
      <c r="N15" s="5">
        <v>94</v>
      </c>
      <c r="O15" s="5">
        <v>94</v>
      </c>
      <c r="P15" s="5">
        <v>95</v>
      </c>
      <c r="Q15" s="5">
        <v>95</v>
      </c>
      <c r="R15" s="5">
        <v>95</v>
      </c>
      <c r="S15" s="5">
        <v>95</v>
      </c>
      <c r="T15" s="5">
        <v>96</v>
      </c>
      <c r="U15" s="5">
        <v>96</v>
      </c>
      <c r="V15" s="5">
        <v>96</v>
      </c>
      <c r="W15" s="5">
        <v>96</v>
      </c>
      <c r="X15" s="5">
        <v>96</v>
      </c>
      <c r="Y15" s="5">
        <v>97</v>
      </c>
      <c r="Z15" s="5">
        <v>97</v>
      </c>
      <c r="AA15" s="5">
        <v>97</v>
      </c>
      <c r="AB15" s="5">
        <v>97</v>
      </c>
      <c r="AC15" s="5">
        <v>97</v>
      </c>
      <c r="AD15" s="5">
        <v>97</v>
      </c>
      <c r="AE15" s="5">
        <v>98</v>
      </c>
      <c r="AF15" s="5">
        <v>98</v>
      </c>
      <c r="AG15" s="5">
        <v>98</v>
      </c>
      <c r="AH15" s="5">
        <v>98</v>
      </c>
      <c r="AI15" s="5">
        <v>98</v>
      </c>
      <c r="AJ15" s="5">
        <v>98</v>
      </c>
      <c r="AK15" s="5">
        <v>98</v>
      </c>
      <c r="AL15" s="5">
        <v>99</v>
      </c>
      <c r="AM15" s="5">
        <v>99</v>
      </c>
      <c r="AN15" s="5">
        <v>99</v>
      </c>
      <c r="AO15" s="5">
        <v>99</v>
      </c>
      <c r="AP15" s="5">
        <v>99</v>
      </c>
      <c r="AQ15" s="5">
        <v>99</v>
      </c>
      <c r="AR15" s="5">
        <v>99</v>
      </c>
      <c r="AS15" s="5">
        <v>99</v>
      </c>
      <c r="AT15" s="5">
        <v>99</v>
      </c>
      <c r="AU15" s="5">
        <v>99</v>
      </c>
      <c r="AV15" s="5">
        <v>99</v>
      </c>
      <c r="AW15" s="5">
        <v>100</v>
      </c>
      <c r="AX15" s="5">
        <v>100</v>
      </c>
      <c r="AY15" s="5">
        <v>100</v>
      </c>
    </row>
    <row r="16" spans="1:51" ht="12.75" hidden="1">
      <c r="A16" s="5">
        <v>90</v>
      </c>
      <c r="B16" s="5">
        <v>90</v>
      </c>
      <c r="C16" s="5">
        <v>90</v>
      </c>
      <c r="D16" s="5">
        <v>90</v>
      </c>
      <c r="E16" s="5">
        <v>91</v>
      </c>
      <c r="F16" s="5">
        <v>91</v>
      </c>
      <c r="G16" s="5">
        <v>91</v>
      </c>
      <c r="H16" s="5">
        <v>92</v>
      </c>
      <c r="I16" s="5">
        <v>92</v>
      </c>
      <c r="J16" s="5">
        <v>92</v>
      </c>
      <c r="K16" s="5">
        <v>93</v>
      </c>
      <c r="L16" s="5">
        <v>93</v>
      </c>
      <c r="M16" s="5">
        <v>93</v>
      </c>
      <c r="N16" s="5">
        <v>93</v>
      </c>
      <c r="O16" s="5">
        <v>94</v>
      </c>
      <c r="P16" s="5">
        <v>94</v>
      </c>
      <c r="Q16" s="5">
        <v>94</v>
      </c>
      <c r="R16" s="5">
        <v>95</v>
      </c>
      <c r="S16" s="5">
        <v>95</v>
      </c>
      <c r="T16" s="5">
        <v>95</v>
      </c>
      <c r="U16" s="5">
        <v>95</v>
      </c>
      <c r="V16" s="5">
        <v>95</v>
      </c>
      <c r="W16" s="5">
        <v>96</v>
      </c>
      <c r="X16" s="5">
        <v>96</v>
      </c>
      <c r="Y16" s="5">
        <v>96</v>
      </c>
      <c r="Z16" s="5">
        <v>96</v>
      </c>
      <c r="AA16" s="5">
        <v>96</v>
      </c>
      <c r="AB16" s="5">
        <v>97</v>
      </c>
      <c r="AC16" s="5">
        <v>97</v>
      </c>
      <c r="AD16" s="5">
        <v>97</v>
      </c>
      <c r="AE16" s="5">
        <v>97</v>
      </c>
      <c r="AF16" s="5">
        <v>97</v>
      </c>
      <c r="AG16" s="5">
        <v>98</v>
      </c>
      <c r="AH16" s="5">
        <v>98</v>
      </c>
      <c r="AI16" s="5">
        <v>98</v>
      </c>
      <c r="AJ16" s="5">
        <v>98</v>
      </c>
      <c r="AK16" s="5">
        <v>98</v>
      </c>
      <c r="AL16" s="5">
        <v>98</v>
      </c>
      <c r="AM16" s="5">
        <v>98</v>
      </c>
      <c r="AN16" s="5">
        <v>99</v>
      </c>
      <c r="AO16" s="5">
        <v>99</v>
      </c>
      <c r="AP16" s="5">
        <v>99</v>
      </c>
      <c r="AQ16" s="5">
        <v>99</v>
      </c>
      <c r="AR16" s="5">
        <v>99</v>
      </c>
      <c r="AS16" s="5">
        <v>99</v>
      </c>
      <c r="AT16" s="5">
        <v>99</v>
      </c>
      <c r="AU16" s="5">
        <v>99</v>
      </c>
      <c r="AV16" s="5">
        <v>99</v>
      </c>
      <c r="AW16" s="5">
        <v>99</v>
      </c>
      <c r="AX16" s="5">
        <v>100</v>
      </c>
      <c r="AY16" s="5">
        <v>100</v>
      </c>
    </row>
    <row r="17" spans="1:51" ht="12.75" hidden="1">
      <c r="A17" s="5">
        <v>89</v>
      </c>
      <c r="B17" s="5">
        <v>89</v>
      </c>
      <c r="C17" s="5">
        <v>89</v>
      </c>
      <c r="D17" s="5">
        <v>90</v>
      </c>
      <c r="E17" s="5">
        <v>90</v>
      </c>
      <c r="F17" s="5">
        <v>90</v>
      </c>
      <c r="G17" s="5">
        <v>91</v>
      </c>
      <c r="H17" s="5">
        <v>91</v>
      </c>
      <c r="I17" s="5">
        <v>91</v>
      </c>
      <c r="J17" s="5">
        <v>92</v>
      </c>
      <c r="K17" s="5">
        <v>92</v>
      </c>
      <c r="L17" s="5">
        <v>92</v>
      </c>
      <c r="M17" s="5">
        <v>92</v>
      </c>
      <c r="N17" s="5">
        <v>93</v>
      </c>
      <c r="O17" s="5">
        <v>93</v>
      </c>
      <c r="P17" s="5">
        <v>93</v>
      </c>
      <c r="Q17" s="5">
        <v>94</v>
      </c>
      <c r="R17" s="5">
        <v>94</v>
      </c>
      <c r="S17" s="5">
        <v>94</v>
      </c>
      <c r="T17" s="5">
        <v>94</v>
      </c>
      <c r="U17" s="5">
        <v>95</v>
      </c>
      <c r="V17" s="5">
        <v>95</v>
      </c>
      <c r="W17" s="5">
        <v>95</v>
      </c>
      <c r="X17" s="5">
        <v>95</v>
      </c>
      <c r="Y17" s="5">
        <v>96</v>
      </c>
      <c r="Z17" s="5">
        <v>96</v>
      </c>
      <c r="AA17" s="5">
        <v>96</v>
      </c>
      <c r="AB17" s="5">
        <v>96</v>
      </c>
      <c r="AC17" s="5">
        <v>96</v>
      </c>
      <c r="AD17" s="5">
        <v>97</v>
      </c>
      <c r="AE17" s="5">
        <v>97</v>
      </c>
      <c r="AF17" s="5">
        <v>97</v>
      </c>
      <c r="AG17" s="5">
        <v>97</v>
      </c>
      <c r="AH17" s="5">
        <v>97</v>
      </c>
      <c r="AI17" s="5">
        <v>98</v>
      </c>
      <c r="AJ17" s="5">
        <v>98</v>
      </c>
      <c r="AK17" s="5">
        <v>98</v>
      </c>
      <c r="AL17" s="5">
        <v>98</v>
      </c>
      <c r="AM17" s="5">
        <v>98</v>
      </c>
      <c r="AN17" s="5">
        <v>98</v>
      </c>
      <c r="AO17" s="5">
        <v>98</v>
      </c>
      <c r="AP17" s="5">
        <v>99</v>
      </c>
      <c r="AQ17" s="5">
        <v>99</v>
      </c>
      <c r="AR17" s="5">
        <v>99</v>
      </c>
      <c r="AS17" s="5">
        <v>99</v>
      </c>
      <c r="AT17" s="5">
        <v>99</v>
      </c>
      <c r="AU17" s="5">
        <v>99</v>
      </c>
      <c r="AV17" s="5">
        <v>99</v>
      </c>
      <c r="AW17" s="5">
        <v>99</v>
      </c>
      <c r="AX17" s="5">
        <v>99</v>
      </c>
      <c r="AY17" s="5">
        <v>99</v>
      </c>
    </row>
    <row r="18" spans="1:51" ht="12.75" hidden="1">
      <c r="A18" s="5">
        <v>88</v>
      </c>
      <c r="B18" s="5">
        <v>88</v>
      </c>
      <c r="C18" s="5">
        <v>88</v>
      </c>
      <c r="D18" s="5">
        <v>89</v>
      </c>
      <c r="E18" s="5">
        <v>89</v>
      </c>
      <c r="F18" s="5">
        <v>89</v>
      </c>
      <c r="G18" s="5">
        <v>90</v>
      </c>
      <c r="H18" s="5">
        <v>90</v>
      </c>
      <c r="I18" s="5">
        <v>90</v>
      </c>
      <c r="J18" s="5">
        <v>91</v>
      </c>
      <c r="K18" s="5">
        <v>91</v>
      </c>
      <c r="L18" s="5">
        <v>91</v>
      </c>
      <c r="M18" s="5">
        <v>92</v>
      </c>
      <c r="N18" s="5">
        <v>92</v>
      </c>
      <c r="O18" s="5">
        <v>92</v>
      </c>
      <c r="P18" s="5">
        <v>93</v>
      </c>
      <c r="Q18" s="5">
        <v>93</v>
      </c>
      <c r="R18" s="5">
        <v>93</v>
      </c>
      <c r="S18" s="5">
        <v>94</v>
      </c>
      <c r="T18" s="5">
        <v>94</v>
      </c>
      <c r="U18" s="5">
        <v>94</v>
      </c>
      <c r="V18" s="5">
        <v>94</v>
      </c>
      <c r="W18" s="5">
        <v>95</v>
      </c>
      <c r="X18" s="5">
        <v>95</v>
      </c>
      <c r="Y18" s="5">
        <v>95</v>
      </c>
      <c r="Z18" s="5">
        <v>95</v>
      </c>
      <c r="AA18" s="5">
        <v>96</v>
      </c>
      <c r="AB18" s="5">
        <v>96</v>
      </c>
      <c r="AC18" s="5">
        <v>96</v>
      </c>
      <c r="AD18" s="5">
        <v>96</v>
      </c>
      <c r="AE18" s="5">
        <v>96</v>
      </c>
      <c r="AF18" s="5">
        <v>97</v>
      </c>
      <c r="AG18" s="5">
        <v>97</v>
      </c>
      <c r="AH18" s="5">
        <v>97</v>
      </c>
      <c r="AI18" s="5">
        <v>97</v>
      </c>
      <c r="AJ18" s="5">
        <v>97</v>
      </c>
      <c r="AK18" s="5">
        <v>98</v>
      </c>
      <c r="AL18" s="5">
        <v>98</v>
      </c>
      <c r="AM18" s="5">
        <v>98</v>
      </c>
      <c r="AN18" s="5">
        <v>98</v>
      </c>
      <c r="AO18" s="5">
        <v>98</v>
      </c>
      <c r="AP18" s="5">
        <v>98</v>
      </c>
      <c r="AQ18" s="5">
        <v>99</v>
      </c>
      <c r="AR18" s="5">
        <v>99</v>
      </c>
      <c r="AS18" s="5">
        <v>99</v>
      </c>
      <c r="AT18" s="5">
        <v>99</v>
      </c>
      <c r="AU18" s="5">
        <v>99</v>
      </c>
      <c r="AV18" s="5">
        <v>99</v>
      </c>
      <c r="AW18" s="5">
        <v>99</v>
      </c>
      <c r="AX18" s="5">
        <v>99</v>
      </c>
      <c r="AY18" s="5">
        <v>99</v>
      </c>
    </row>
    <row r="19" spans="1:51" ht="12.75" hidden="1">
      <c r="A19" s="5">
        <v>87</v>
      </c>
      <c r="B19" s="5">
        <v>87</v>
      </c>
      <c r="C19" s="5">
        <v>87</v>
      </c>
      <c r="D19" s="5">
        <v>88</v>
      </c>
      <c r="E19" s="5">
        <v>88</v>
      </c>
      <c r="F19" s="5">
        <v>88</v>
      </c>
      <c r="G19" s="5">
        <v>89</v>
      </c>
      <c r="H19" s="5">
        <v>89</v>
      </c>
      <c r="I19" s="5">
        <v>90</v>
      </c>
      <c r="J19" s="5">
        <v>90</v>
      </c>
      <c r="K19" s="5">
        <v>90</v>
      </c>
      <c r="L19" s="5">
        <v>91</v>
      </c>
      <c r="M19" s="5">
        <v>91</v>
      </c>
      <c r="N19" s="5">
        <v>91</v>
      </c>
      <c r="O19" s="5">
        <v>92</v>
      </c>
      <c r="P19" s="5">
        <v>92</v>
      </c>
      <c r="Q19" s="5">
        <v>92</v>
      </c>
      <c r="R19" s="5">
        <v>93</v>
      </c>
      <c r="S19" s="5">
        <v>93</v>
      </c>
      <c r="T19" s="5">
        <v>93</v>
      </c>
      <c r="U19" s="5">
        <v>94</v>
      </c>
      <c r="V19" s="5">
        <v>94</v>
      </c>
      <c r="W19" s="5">
        <v>94</v>
      </c>
      <c r="X19" s="5">
        <v>94</v>
      </c>
      <c r="Y19" s="5">
        <v>95</v>
      </c>
      <c r="Z19" s="5">
        <v>95</v>
      </c>
      <c r="AA19" s="5">
        <v>95</v>
      </c>
      <c r="AB19" s="5">
        <v>95</v>
      </c>
      <c r="AC19" s="5">
        <v>96</v>
      </c>
      <c r="AD19" s="5">
        <v>96</v>
      </c>
      <c r="AE19" s="5">
        <v>96</v>
      </c>
      <c r="AF19" s="5">
        <v>96</v>
      </c>
      <c r="AG19" s="5">
        <v>97</v>
      </c>
      <c r="AH19" s="5">
        <v>97</v>
      </c>
      <c r="AI19" s="5">
        <v>97</v>
      </c>
      <c r="AJ19" s="5">
        <v>97</v>
      </c>
      <c r="AK19" s="5">
        <v>97</v>
      </c>
      <c r="AL19" s="5">
        <v>98</v>
      </c>
      <c r="AM19" s="5">
        <v>98</v>
      </c>
      <c r="AN19" s="5">
        <v>98</v>
      </c>
      <c r="AO19" s="5">
        <v>98</v>
      </c>
      <c r="AP19" s="5">
        <v>98</v>
      </c>
      <c r="AQ19" s="5">
        <v>98</v>
      </c>
      <c r="AR19" s="5">
        <v>98</v>
      </c>
      <c r="AS19" s="5">
        <v>99</v>
      </c>
      <c r="AT19" s="5">
        <v>99</v>
      </c>
      <c r="AU19" s="5">
        <v>99</v>
      </c>
      <c r="AV19" s="5">
        <v>99</v>
      </c>
      <c r="AW19" s="5">
        <v>99</v>
      </c>
      <c r="AX19" s="5">
        <v>99</v>
      </c>
      <c r="AY19" s="5">
        <v>99</v>
      </c>
    </row>
    <row r="20" spans="1:51" ht="12.75" hidden="1">
      <c r="A20" s="5">
        <v>86</v>
      </c>
      <c r="B20" s="5">
        <v>86</v>
      </c>
      <c r="C20" s="5">
        <v>86</v>
      </c>
      <c r="D20" s="5">
        <v>87</v>
      </c>
      <c r="E20" s="5">
        <v>87</v>
      </c>
      <c r="F20" s="5">
        <v>88</v>
      </c>
      <c r="G20" s="5">
        <v>88</v>
      </c>
      <c r="H20" s="5">
        <v>88</v>
      </c>
      <c r="I20" s="5">
        <v>89</v>
      </c>
      <c r="J20" s="5">
        <v>89</v>
      </c>
      <c r="K20" s="5">
        <v>90</v>
      </c>
      <c r="L20" s="5">
        <v>90</v>
      </c>
      <c r="M20" s="5">
        <v>90</v>
      </c>
      <c r="N20" s="5">
        <v>91</v>
      </c>
      <c r="O20" s="5">
        <v>91</v>
      </c>
      <c r="P20" s="5">
        <v>91</v>
      </c>
      <c r="Q20" s="5">
        <v>92</v>
      </c>
      <c r="R20" s="5">
        <v>92</v>
      </c>
      <c r="S20" s="5">
        <v>92</v>
      </c>
      <c r="T20" s="5">
        <v>93</v>
      </c>
      <c r="U20" s="5">
        <v>93</v>
      </c>
      <c r="V20" s="5">
        <v>93</v>
      </c>
      <c r="W20" s="5">
        <v>94</v>
      </c>
      <c r="X20" s="5">
        <v>94</v>
      </c>
      <c r="Y20" s="5">
        <v>94</v>
      </c>
      <c r="Z20" s="5">
        <v>94</v>
      </c>
      <c r="AA20" s="5">
        <v>95</v>
      </c>
      <c r="AB20" s="5">
        <v>95</v>
      </c>
      <c r="AC20" s="5">
        <v>95</v>
      </c>
      <c r="AD20" s="5">
        <v>95</v>
      </c>
      <c r="AE20" s="5">
        <v>96</v>
      </c>
      <c r="AF20" s="5">
        <v>96</v>
      </c>
      <c r="AG20" s="5">
        <v>96</v>
      </c>
      <c r="AH20" s="5">
        <v>96</v>
      </c>
      <c r="AI20" s="5">
        <v>97</v>
      </c>
      <c r="AJ20" s="5">
        <v>97</v>
      </c>
      <c r="AK20" s="5">
        <v>97</v>
      </c>
      <c r="AL20" s="5">
        <v>97</v>
      </c>
      <c r="AM20" s="5">
        <v>97</v>
      </c>
      <c r="AN20" s="5">
        <v>98</v>
      </c>
      <c r="AO20" s="5">
        <v>98</v>
      </c>
      <c r="AP20" s="5">
        <v>98</v>
      </c>
      <c r="AQ20" s="5">
        <v>98</v>
      </c>
      <c r="AR20" s="5">
        <v>98</v>
      </c>
      <c r="AS20" s="5">
        <v>98</v>
      </c>
      <c r="AT20" s="5">
        <v>99</v>
      </c>
      <c r="AU20" s="5">
        <v>99</v>
      </c>
      <c r="AV20" s="5">
        <v>99</v>
      </c>
      <c r="AW20" s="5">
        <v>99</v>
      </c>
      <c r="AX20" s="5">
        <v>99</v>
      </c>
      <c r="AY20" s="5">
        <v>99</v>
      </c>
    </row>
    <row r="21" spans="1:51" ht="12.75" hidden="1">
      <c r="A21" s="5">
        <v>85</v>
      </c>
      <c r="B21" s="5">
        <v>85</v>
      </c>
      <c r="C21" s="5">
        <v>85</v>
      </c>
      <c r="D21" s="5">
        <v>86</v>
      </c>
      <c r="E21" s="5">
        <v>86</v>
      </c>
      <c r="F21" s="5">
        <v>87</v>
      </c>
      <c r="G21" s="5">
        <v>87</v>
      </c>
      <c r="H21" s="5">
        <v>88</v>
      </c>
      <c r="I21" s="5">
        <v>88</v>
      </c>
      <c r="J21" s="5">
        <v>88</v>
      </c>
      <c r="K21" s="5">
        <v>89</v>
      </c>
      <c r="L21" s="5">
        <v>89</v>
      </c>
      <c r="M21" s="5">
        <v>90</v>
      </c>
      <c r="N21" s="5">
        <v>90</v>
      </c>
      <c r="O21" s="5">
        <v>90</v>
      </c>
      <c r="P21" s="5">
        <v>91</v>
      </c>
      <c r="Q21" s="5">
        <v>91</v>
      </c>
      <c r="R21" s="5">
        <v>91</v>
      </c>
      <c r="S21" s="5">
        <v>92</v>
      </c>
      <c r="T21" s="5">
        <v>92</v>
      </c>
      <c r="U21" s="5">
        <v>92</v>
      </c>
      <c r="V21" s="5">
        <v>93</v>
      </c>
      <c r="W21" s="5">
        <v>93</v>
      </c>
      <c r="X21" s="5">
        <v>93</v>
      </c>
      <c r="Y21" s="5">
        <v>94</v>
      </c>
      <c r="Z21" s="5">
        <v>94</v>
      </c>
      <c r="AA21" s="5">
        <v>94</v>
      </c>
      <c r="AB21" s="5">
        <v>95</v>
      </c>
      <c r="AC21" s="5">
        <v>95</v>
      </c>
      <c r="AD21" s="5">
        <v>95</v>
      </c>
      <c r="AE21" s="5">
        <v>95</v>
      </c>
      <c r="AF21" s="5">
        <v>96</v>
      </c>
      <c r="AG21" s="5">
        <v>96</v>
      </c>
      <c r="AH21" s="5">
        <v>96</v>
      </c>
      <c r="AI21" s="5">
        <v>96</v>
      </c>
      <c r="AJ21" s="5">
        <v>97</v>
      </c>
      <c r="AK21" s="5">
        <v>97</v>
      </c>
      <c r="AL21" s="5">
        <v>97</v>
      </c>
      <c r="AM21" s="5">
        <v>97</v>
      </c>
      <c r="AN21" s="5">
        <v>97</v>
      </c>
      <c r="AO21" s="5">
        <v>98</v>
      </c>
      <c r="AP21" s="5">
        <v>98</v>
      </c>
      <c r="AQ21" s="5">
        <v>98</v>
      </c>
      <c r="AR21" s="5">
        <v>98</v>
      </c>
      <c r="AS21" s="5">
        <v>98</v>
      </c>
      <c r="AT21" s="5">
        <v>98</v>
      </c>
      <c r="AU21" s="5">
        <v>99</v>
      </c>
      <c r="AV21" s="5">
        <v>99</v>
      </c>
      <c r="AW21" s="5">
        <v>99</v>
      </c>
      <c r="AX21" s="5">
        <v>99</v>
      </c>
      <c r="AY21" s="5">
        <v>99</v>
      </c>
    </row>
    <row r="22" spans="1:51" ht="12.75" hidden="1">
      <c r="A22" s="5">
        <v>84</v>
      </c>
      <c r="B22" s="5">
        <v>84</v>
      </c>
      <c r="C22" s="5">
        <v>84</v>
      </c>
      <c r="D22" s="5">
        <v>85</v>
      </c>
      <c r="E22" s="5">
        <v>85</v>
      </c>
      <c r="F22" s="5">
        <v>86</v>
      </c>
      <c r="G22" s="5">
        <v>86</v>
      </c>
      <c r="H22" s="5">
        <v>87</v>
      </c>
      <c r="I22" s="5">
        <v>87</v>
      </c>
      <c r="J22" s="5">
        <v>88</v>
      </c>
      <c r="K22" s="5">
        <v>88</v>
      </c>
      <c r="L22" s="5">
        <v>88</v>
      </c>
      <c r="M22" s="5">
        <v>89</v>
      </c>
      <c r="N22" s="5">
        <v>89</v>
      </c>
      <c r="O22" s="5">
        <v>90</v>
      </c>
      <c r="P22" s="5">
        <v>90</v>
      </c>
      <c r="Q22" s="5">
        <v>90</v>
      </c>
      <c r="R22" s="5">
        <v>91</v>
      </c>
      <c r="S22" s="5">
        <v>91</v>
      </c>
      <c r="T22" s="5">
        <v>91</v>
      </c>
      <c r="U22" s="5">
        <v>92</v>
      </c>
      <c r="V22" s="5">
        <v>92</v>
      </c>
      <c r="W22" s="5">
        <v>93</v>
      </c>
      <c r="X22" s="5">
        <v>93</v>
      </c>
      <c r="Y22" s="5">
        <v>93</v>
      </c>
      <c r="Z22" s="5">
        <v>93</v>
      </c>
      <c r="AA22" s="5">
        <v>94</v>
      </c>
      <c r="AB22" s="5">
        <v>94</v>
      </c>
      <c r="AC22" s="5">
        <v>94</v>
      </c>
      <c r="AD22" s="5">
        <v>95</v>
      </c>
      <c r="AE22" s="5">
        <v>95</v>
      </c>
      <c r="AF22" s="5">
        <v>95</v>
      </c>
      <c r="AG22" s="5">
        <v>95</v>
      </c>
      <c r="AH22" s="5">
        <v>96</v>
      </c>
      <c r="AI22" s="5">
        <v>96</v>
      </c>
      <c r="AJ22" s="5">
        <v>96</v>
      </c>
      <c r="AK22" s="5">
        <v>96</v>
      </c>
      <c r="AL22" s="5">
        <v>97</v>
      </c>
      <c r="AM22" s="5">
        <v>97</v>
      </c>
      <c r="AN22" s="5">
        <v>97</v>
      </c>
      <c r="AO22" s="5">
        <v>97</v>
      </c>
      <c r="AP22" s="5">
        <v>97</v>
      </c>
      <c r="AQ22" s="5">
        <v>98</v>
      </c>
      <c r="AR22" s="5">
        <v>98</v>
      </c>
      <c r="AS22" s="5">
        <v>98</v>
      </c>
      <c r="AT22" s="5">
        <v>98</v>
      </c>
      <c r="AU22" s="5">
        <v>98</v>
      </c>
      <c r="AV22" s="5">
        <v>98</v>
      </c>
      <c r="AW22" s="5">
        <v>99</v>
      </c>
      <c r="AX22" s="5">
        <v>99</v>
      </c>
      <c r="AY22" s="5">
        <v>99</v>
      </c>
    </row>
    <row r="23" spans="1:51" ht="12.75" hidden="1">
      <c r="A23" s="5">
        <v>83</v>
      </c>
      <c r="B23" s="5">
        <v>83</v>
      </c>
      <c r="C23" s="5">
        <v>83</v>
      </c>
      <c r="D23" s="5">
        <v>84</v>
      </c>
      <c r="E23" s="5">
        <v>84</v>
      </c>
      <c r="F23" s="5">
        <v>85</v>
      </c>
      <c r="G23" s="5">
        <v>85</v>
      </c>
      <c r="H23" s="5">
        <v>86</v>
      </c>
      <c r="I23" s="5">
        <v>86</v>
      </c>
      <c r="J23" s="5">
        <v>87</v>
      </c>
      <c r="K23" s="5">
        <v>87</v>
      </c>
      <c r="L23" s="5">
        <v>88</v>
      </c>
      <c r="M23" s="5">
        <v>88</v>
      </c>
      <c r="N23" s="5">
        <v>88</v>
      </c>
      <c r="O23" s="5">
        <v>89</v>
      </c>
      <c r="P23" s="5">
        <v>89</v>
      </c>
      <c r="Q23" s="5">
        <v>90</v>
      </c>
      <c r="R23" s="5">
        <v>90</v>
      </c>
      <c r="S23" s="5">
        <v>91</v>
      </c>
      <c r="T23" s="5">
        <v>91</v>
      </c>
      <c r="U23" s="5">
        <v>91</v>
      </c>
      <c r="V23" s="5">
        <v>92</v>
      </c>
      <c r="W23" s="5">
        <v>92</v>
      </c>
      <c r="X23" s="5">
        <v>92</v>
      </c>
      <c r="Y23" s="5">
        <v>93</v>
      </c>
      <c r="Z23" s="5">
        <v>93</v>
      </c>
      <c r="AA23" s="5">
        <v>93</v>
      </c>
      <c r="AB23" s="5">
        <v>94</v>
      </c>
      <c r="AC23" s="5">
        <v>94</v>
      </c>
      <c r="AD23" s="5">
        <v>94</v>
      </c>
      <c r="AE23" s="5">
        <v>95</v>
      </c>
      <c r="AF23" s="5">
        <v>95</v>
      </c>
      <c r="AG23" s="5">
        <v>95</v>
      </c>
      <c r="AH23" s="5">
        <v>95</v>
      </c>
      <c r="AI23" s="5">
        <v>96</v>
      </c>
      <c r="AJ23" s="5">
        <v>96</v>
      </c>
      <c r="AK23" s="5">
        <v>96</v>
      </c>
      <c r="AL23" s="5">
        <v>96</v>
      </c>
      <c r="AM23" s="5">
        <v>97</v>
      </c>
      <c r="AN23" s="5">
        <v>97</v>
      </c>
      <c r="AO23" s="5">
        <v>97</v>
      </c>
      <c r="AP23" s="5">
        <v>97</v>
      </c>
      <c r="AQ23" s="5">
        <v>97</v>
      </c>
      <c r="AR23" s="5">
        <v>98</v>
      </c>
      <c r="AS23" s="5">
        <v>98</v>
      </c>
      <c r="AT23" s="5">
        <v>98</v>
      </c>
      <c r="AU23" s="5">
        <v>98</v>
      </c>
      <c r="AV23" s="5">
        <v>98</v>
      </c>
      <c r="AW23" s="5">
        <v>98</v>
      </c>
      <c r="AX23" s="5">
        <v>99</v>
      </c>
      <c r="AY23" s="5">
        <v>99</v>
      </c>
    </row>
    <row r="24" spans="1:51" ht="12.75" hidden="1">
      <c r="A24" s="5">
        <v>82</v>
      </c>
      <c r="B24" s="5">
        <v>82</v>
      </c>
      <c r="C24" s="5">
        <v>83</v>
      </c>
      <c r="D24" s="5">
        <v>83</v>
      </c>
      <c r="E24" s="5">
        <v>84</v>
      </c>
      <c r="F24" s="5">
        <v>84</v>
      </c>
      <c r="G24" s="5">
        <v>85</v>
      </c>
      <c r="H24" s="5">
        <v>85</v>
      </c>
      <c r="I24" s="5">
        <v>85</v>
      </c>
      <c r="J24" s="5">
        <v>86</v>
      </c>
      <c r="K24" s="5">
        <v>86</v>
      </c>
      <c r="L24" s="5">
        <v>87</v>
      </c>
      <c r="M24" s="5">
        <v>87</v>
      </c>
      <c r="N24" s="5">
        <v>88</v>
      </c>
      <c r="O24" s="5">
        <v>88</v>
      </c>
      <c r="P24" s="5">
        <v>89</v>
      </c>
      <c r="Q24" s="5">
        <v>89</v>
      </c>
      <c r="R24" s="5">
        <v>89</v>
      </c>
      <c r="S24" s="5">
        <v>90</v>
      </c>
      <c r="T24" s="5">
        <v>90</v>
      </c>
      <c r="U24" s="5">
        <v>91</v>
      </c>
      <c r="V24" s="5">
        <v>91</v>
      </c>
      <c r="W24" s="5">
        <v>91</v>
      </c>
      <c r="X24" s="5">
        <v>92</v>
      </c>
      <c r="Y24" s="5">
        <v>92</v>
      </c>
      <c r="Z24" s="5">
        <v>93</v>
      </c>
      <c r="AA24" s="5">
        <v>93</v>
      </c>
      <c r="AB24" s="5">
        <v>93</v>
      </c>
      <c r="AC24" s="5">
        <v>94</v>
      </c>
      <c r="AD24" s="5">
        <v>94</v>
      </c>
      <c r="AE24" s="5">
        <v>94</v>
      </c>
      <c r="AF24" s="5">
        <v>94</v>
      </c>
      <c r="AG24" s="5">
        <v>95</v>
      </c>
      <c r="AH24" s="5">
        <v>95</v>
      </c>
      <c r="AI24" s="5">
        <v>95</v>
      </c>
      <c r="AJ24" s="5">
        <v>96</v>
      </c>
      <c r="AK24" s="5">
        <v>96</v>
      </c>
      <c r="AL24" s="5">
        <v>96</v>
      </c>
      <c r="AM24" s="5">
        <v>96</v>
      </c>
      <c r="AN24" s="5">
        <v>97</v>
      </c>
      <c r="AO24" s="5">
        <v>97</v>
      </c>
      <c r="AP24" s="5">
        <v>97</v>
      </c>
      <c r="AQ24" s="5">
        <v>97</v>
      </c>
      <c r="AR24" s="5">
        <v>97</v>
      </c>
      <c r="AS24" s="5">
        <v>98</v>
      </c>
      <c r="AT24" s="5">
        <v>98</v>
      </c>
      <c r="AU24" s="5">
        <v>98</v>
      </c>
      <c r="AV24" s="5">
        <v>98</v>
      </c>
      <c r="AW24" s="5">
        <v>98</v>
      </c>
      <c r="AX24" s="5">
        <v>98</v>
      </c>
      <c r="AY24" s="5">
        <v>99</v>
      </c>
    </row>
    <row r="25" spans="1:51" ht="12.75" hidden="1">
      <c r="A25" s="5">
        <v>81</v>
      </c>
      <c r="B25" s="5">
        <v>81</v>
      </c>
      <c r="C25" s="5">
        <v>82</v>
      </c>
      <c r="D25" s="5">
        <v>82</v>
      </c>
      <c r="E25" s="5">
        <v>83</v>
      </c>
      <c r="F25" s="5">
        <v>83</v>
      </c>
      <c r="G25" s="5">
        <v>84</v>
      </c>
      <c r="H25" s="5">
        <v>84</v>
      </c>
      <c r="I25" s="5">
        <v>85</v>
      </c>
      <c r="J25" s="5">
        <v>85</v>
      </c>
      <c r="K25" s="5">
        <v>86</v>
      </c>
      <c r="L25" s="5">
        <v>86</v>
      </c>
      <c r="M25" s="5">
        <v>87</v>
      </c>
      <c r="N25" s="5">
        <v>87</v>
      </c>
      <c r="O25" s="5">
        <v>87</v>
      </c>
      <c r="P25" s="5">
        <v>88</v>
      </c>
      <c r="Q25" s="5">
        <v>88</v>
      </c>
      <c r="R25" s="5">
        <v>89</v>
      </c>
      <c r="S25" s="5">
        <v>89</v>
      </c>
      <c r="T25" s="5">
        <v>90</v>
      </c>
      <c r="U25" s="5">
        <v>90</v>
      </c>
      <c r="V25" s="5">
        <v>90</v>
      </c>
      <c r="W25" s="5">
        <v>91</v>
      </c>
      <c r="X25" s="5">
        <v>91</v>
      </c>
      <c r="Y25" s="5">
        <v>92</v>
      </c>
      <c r="Z25" s="5">
        <v>92</v>
      </c>
      <c r="AA25" s="5">
        <v>92</v>
      </c>
      <c r="AB25" s="5">
        <v>93</v>
      </c>
      <c r="AC25" s="5">
        <v>93</v>
      </c>
      <c r="AD25" s="5">
        <v>93</v>
      </c>
      <c r="AE25" s="5">
        <v>94</v>
      </c>
      <c r="AF25" s="5">
        <v>94</v>
      </c>
      <c r="AG25" s="5">
        <v>94</v>
      </c>
      <c r="AH25" s="5">
        <v>95</v>
      </c>
      <c r="AI25" s="5">
        <v>95</v>
      </c>
      <c r="AJ25" s="5">
        <v>95</v>
      </c>
      <c r="AK25" s="5">
        <v>96</v>
      </c>
      <c r="AL25" s="5">
        <v>96</v>
      </c>
      <c r="AM25" s="5">
        <v>96</v>
      </c>
      <c r="AN25" s="5">
        <v>96</v>
      </c>
      <c r="AO25" s="5">
        <v>97</v>
      </c>
      <c r="AP25" s="5">
        <v>97</v>
      </c>
      <c r="AQ25" s="5">
        <v>97</v>
      </c>
      <c r="AR25" s="5">
        <v>97</v>
      </c>
      <c r="AS25" s="5">
        <v>97</v>
      </c>
      <c r="AT25" s="5">
        <v>98</v>
      </c>
      <c r="AU25" s="5">
        <v>98</v>
      </c>
      <c r="AV25" s="5">
        <v>98</v>
      </c>
      <c r="AW25" s="5">
        <v>98</v>
      </c>
      <c r="AX25" s="5">
        <v>98</v>
      </c>
      <c r="AY25" s="5">
        <v>98</v>
      </c>
    </row>
    <row r="26" spans="1:51" ht="12.75" hidden="1">
      <c r="A26" s="5">
        <v>80</v>
      </c>
      <c r="B26" s="5">
        <v>80</v>
      </c>
      <c r="C26" s="5">
        <v>81</v>
      </c>
      <c r="D26" s="5">
        <v>81</v>
      </c>
      <c r="E26" s="5">
        <v>82</v>
      </c>
      <c r="F26" s="5">
        <v>82</v>
      </c>
      <c r="G26" s="5">
        <v>83</v>
      </c>
      <c r="H26" s="5">
        <v>83</v>
      </c>
      <c r="I26" s="5">
        <v>84</v>
      </c>
      <c r="J26" s="5">
        <v>84</v>
      </c>
      <c r="K26" s="5">
        <v>85</v>
      </c>
      <c r="L26" s="5">
        <v>85</v>
      </c>
      <c r="M26" s="5">
        <v>86</v>
      </c>
      <c r="N26" s="5">
        <v>86</v>
      </c>
      <c r="O26" s="5">
        <v>87</v>
      </c>
      <c r="P26" s="5">
        <v>87</v>
      </c>
      <c r="Q26" s="5">
        <v>88</v>
      </c>
      <c r="R26" s="5">
        <v>88</v>
      </c>
      <c r="S26" s="5">
        <v>89</v>
      </c>
      <c r="T26" s="5">
        <v>89</v>
      </c>
      <c r="U26" s="5">
        <v>89</v>
      </c>
      <c r="V26" s="5">
        <v>90</v>
      </c>
      <c r="W26" s="5">
        <v>90</v>
      </c>
      <c r="X26" s="5">
        <v>91</v>
      </c>
      <c r="Y26" s="5">
        <v>91</v>
      </c>
      <c r="Z26" s="5">
        <v>91</v>
      </c>
      <c r="AA26" s="5">
        <v>92</v>
      </c>
      <c r="AB26" s="5">
        <v>92</v>
      </c>
      <c r="AC26" s="5">
        <v>93</v>
      </c>
      <c r="AD26" s="5">
        <v>93</v>
      </c>
      <c r="AE26" s="5">
        <v>93</v>
      </c>
      <c r="AF26" s="5">
        <v>94</v>
      </c>
      <c r="AG26" s="5">
        <v>94</v>
      </c>
      <c r="AH26" s="5">
        <v>94</v>
      </c>
      <c r="AI26" s="5">
        <v>95</v>
      </c>
      <c r="AJ26" s="5">
        <v>95</v>
      </c>
      <c r="AK26" s="5">
        <v>95</v>
      </c>
      <c r="AL26" s="5">
        <v>95</v>
      </c>
      <c r="AM26" s="5">
        <v>96</v>
      </c>
      <c r="AN26" s="5">
        <v>96</v>
      </c>
      <c r="AO26" s="5">
        <v>96</v>
      </c>
      <c r="AP26" s="5">
        <v>97</v>
      </c>
      <c r="AQ26" s="5">
        <v>97</v>
      </c>
      <c r="AR26" s="5">
        <v>97</v>
      </c>
      <c r="AS26" s="5">
        <v>97</v>
      </c>
      <c r="AT26" s="5">
        <v>97</v>
      </c>
      <c r="AU26" s="5">
        <v>98</v>
      </c>
      <c r="AV26" s="5">
        <v>98</v>
      </c>
      <c r="AW26" s="5">
        <v>98</v>
      </c>
      <c r="AX26" s="5">
        <v>98</v>
      </c>
      <c r="AY26" s="5">
        <v>98</v>
      </c>
    </row>
    <row r="27" spans="1:51" ht="12.75" hidden="1">
      <c r="A27" s="5">
        <v>79</v>
      </c>
      <c r="B27" s="5">
        <v>79</v>
      </c>
      <c r="C27" s="5">
        <v>80</v>
      </c>
      <c r="D27" s="5">
        <v>80</v>
      </c>
      <c r="E27" s="5">
        <v>81</v>
      </c>
      <c r="F27" s="5">
        <v>81</v>
      </c>
      <c r="G27" s="5">
        <v>82</v>
      </c>
      <c r="H27" s="5">
        <v>82</v>
      </c>
      <c r="I27" s="5">
        <v>83</v>
      </c>
      <c r="J27" s="5">
        <v>83</v>
      </c>
      <c r="K27" s="5">
        <v>84</v>
      </c>
      <c r="L27" s="5">
        <v>85</v>
      </c>
      <c r="M27" s="5">
        <v>85</v>
      </c>
      <c r="N27" s="5">
        <v>86</v>
      </c>
      <c r="O27" s="5">
        <v>86</v>
      </c>
      <c r="P27" s="5">
        <v>87</v>
      </c>
      <c r="Q27" s="5">
        <v>87</v>
      </c>
      <c r="R27" s="5">
        <v>87</v>
      </c>
      <c r="S27" s="5">
        <v>88</v>
      </c>
      <c r="T27" s="5">
        <v>88</v>
      </c>
      <c r="U27" s="5">
        <v>89</v>
      </c>
      <c r="V27" s="5">
        <v>89</v>
      </c>
      <c r="W27" s="5">
        <v>90</v>
      </c>
      <c r="X27" s="5">
        <v>90</v>
      </c>
      <c r="Y27" s="5">
        <v>91</v>
      </c>
      <c r="Z27" s="5">
        <v>91</v>
      </c>
      <c r="AA27" s="5">
        <v>91</v>
      </c>
      <c r="AB27" s="5">
        <v>92</v>
      </c>
      <c r="AC27" s="5">
        <v>92</v>
      </c>
      <c r="AD27" s="5">
        <v>93</v>
      </c>
      <c r="AE27" s="5">
        <v>93</v>
      </c>
      <c r="AF27" s="5">
        <v>93</v>
      </c>
      <c r="AG27" s="5">
        <v>94</v>
      </c>
      <c r="AH27" s="5">
        <v>94</v>
      </c>
      <c r="AI27" s="5">
        <v>94</v>
      </c>
      <c r="AJ27" s="5">
        <v>95</v>
      </c>
      <c r="AK27" s="5">
        <v>95</v>
      </c>
      <c r="AL27" s="5">
        <v>95</v>
      </c>
      <c r="AM27" s="5">
        <v>95</v>
      </c>
      <c r="AN27" s="5">
        <v>96</v>
      </c>
      <c r="AO27" s="5">
        <v>96</v>
      </c>
      <c r="AP27" s="5">
        <v>96</v>
      </c>
      <c r="AQ27" s="5">
        <v>97</v>
      </c>
      <c r="AR27" s="5">
        <v>97</v>
      </c>
      <c r="AS27" s="5">
        <v>97</v>
      </c>
      <c r="AT27" s="5">
        <v>97</v>
      </c>
      <c r="AU27" s="5">
        <v>97</v>
      </c>
      <c r="AV27" s="5">
        <v>98</v>
      </c>
      <c r="AW27" s="5">
        <v>98</v>
      </c>
      <c r="AX27" s="5">
        <v>98</v>
      </c>
      <c r="AY27" s="5">
        <v>98</v>
      </c>
    </row>
    <row r="28" spans="1:51" ht="12.75" hidden="1">
      <c r="A28" s="5">
        <v>78</v>
      </c>
      <c r="B28" s="5">
        <v>78</v>
      </c>
      <c r="C28" s="5">
        <v>79</v>
      </c>
      <c r="D28" s="5">
        <v>79</v>
      </c>
      <c r="E28" s="5">
        <v>80</v>
      </c>
      <c r="F28" s="5">
        <v>80</v>
      </c>
      <c r="G28" s="5">
        <v>81</v>
      </c>
      <c r="H28" s="5">
        <v>82</v>
      </c>
      <c r="I28" s="5">
        <v>82</v>
      </c>
      <c r="J28" s="5">
        <v>83</v>
      </c>
      <c r="K28" s="5">
        <v>83</v>
      </c>
      <c r="L28" s="5">
        <v>84</v>
      </c>
      <c r="M28" s="5">
        <v>84</v>
      </c>
      <c r="N28" s="5">
        <v>85</v>
      </c>
      <c r="O28" s="5">
        <v>85</v>
      </c>
      <c r="P28" s="5">
        <v>86</v>
      </c>
      <c r="Q28" s="5">
        <v>86</v>
      </c>
      <c r="R28" s="5">
        <v>87</v>
      </c>
      <c r="S28" s="5">
        <v>87</v>
      </c>
      <c r="T28" s="5">
        <v>88</v>
      </c>
      <c r="U28" s="5">
        <v>88</v>
      </c>
      <c r="V28" s="5">
        <v>89</v>
      </c>
      <c r="W28" s="5">
        <v>89</v>
      </c>
      <c r="X28" s="5">
        <v>90</v>
      </c>
      <c r="Y28" s="5">
        <v>90</v>
      </c>
      <c r="Z28" s="5">
        <v>90</v>
      </c>
      <c r="AA28" s="5">
        <v>91</v>
      </c>
      <c r="AB28" s="5">
        <v>91</v>
      </c>
      <c r="AC28" s="5">
        <v>92</v>
      </c>
      <c r="AD28" s="5">
        <v>92</v>
      </c>
      <c r="AE28" s="5">
        <v>92</v>
      </c>
      <c r="AF28" s="5">
        <v>93</v>
      </c>
      <c r="AG28" s="5">
        <v>93</v>
      </c>
      <c r="AH28" s="5">
        <v>94</v>
      </c>
      <c r="AI28" s="5">
        <v>94</v>
      </c>
      <c r="AJ28" s="5">
        <v>94</v>
      </c>
      <c r="AK28" s="5">
        <v>95</v>
      </c>
      <c r="AL28" s="5">
        <v>95</v>
      </c>
      <c r="AM28" s="5">
        <v>95</v>
      </c>
      <c r="AN28" s="5">
        <v>95</v>
      </c>
      <c r="AO28" s="5">
        <v>96</v>
      </c>
      <c r="AP28" s="5">
        <v>96</v>
      </c>
      <c r="AQ28" s="5">
        <v>96</v>
      </c>
      <c r="AR28" s="5">
        <v>97</v>
      </c>
      <c r="AS28" s="5">
        <v>97</v>
      </c>
      <c r="AT28" s="5">
        <v>97</v>
      </c>
      <c r="AU28" s="5">
        <v>97</v>
      </c>
      <c r="AV28" s="5">
        <v>97</v>
      </c>
      <c r="AW28" s="5">
        <v>98</v>
      </c>
      <c r="AX28" s="5">
        <v>98</v>
      </c>
      <c r="AY28" s="5">
        <v>98</v>
      </c>
    </row>
    <row r="29" spans="1:51" ht="12.75" hidden="1">
      <c r="A29" s="5">
        <v>77</v>
      </c>
      <c r="B29" s="5">
        <v>77</v>
      </c>
      <c r="C29" s="5">
        <v>78</v>
      </c>
      <c r="D29" s="5">
        <v>78</v>
      </c>
      <c r="E29" s="5">
        <v>79</v>
      </c>
      <c r="F29" s="5">
        <v>79</v>
      </c>
      <c r="G29" s="5">
        <v>80</v>
      </c>
      <c r="H29" s="5">
        <v>81</v>
      </c>
      <c r="I29" s="5">
        <v>81</v>
      </c>
      <c r="J29" s="5">
        <v>82</v>
      </c>
      <c r="K29" s="5">
        <v>82</v>
      </c>
      <c r="L29" s="5">
        <v>83</v>
      </c>
      <c r="M29" s="5">
        <v>83</v>
      </c>
      <c r="N29" s="5">
        <v>84</v>
      </c>
      <c r="O29" s="5">
        <v>85</v>
      </c>
      <c r="P29" s="5">
        <v>85</v>
      </c>
      <c r="Q29" s="5">
        <v>86</v>
      </c>
      <c r="R29" s="5">
        <v>86</v>
      </c>
      <c r="S29" s="5">
        <v>87</v>
      </c>
      <c r="T29" s="5">
        <v>87</v>
      </c>
      <c r="U29" s="5">
        <v>88</v>
      </c>
      <c r="V29" s="5">
        <v>88</v>
      </c>
      <c r="W29" s="5">
        <v>89</v>
      </c>
      <c r="X29" s="5">
        <v>89</v>
      </c>
      <c r="Y29" s="5">
        <v>89</v>
      </c>
      <c r="Z29" s="5">
        <v>90</v>
      </c>
      <c r="AA29" s="5">
        <v>90</v>
      </c>
      <c r="AB29" s="5">
        <v>91</v>
      </c>
      <c r="AC29" s="5">
        <v>91</v>
      </c>
      <c r="AD29" s="5">
        <v>92</v>
      </c>
      <c r="AE29" s="5">
        <v>92</v>
      </c>
      <c r="AF29" s="5">
        <v>92</v>
      </c>
      <c r="AG29" s="5">
        <v>93</v>
      </c>
      <c r="AH29" s="5">
        <v>93</v>
      </c>
      <c r="AI29" s="5">
        <v>93</v>
      </c>
      <c r="AJ29" s="5">
        <v>94</v>
      </c>
      <c r="AK29" s="5">
        <v>94</v>
      </c>
      <c r="AL29" s="5">
        <v>94</v>
      </c>
      <c r="AM29" s="5">
        <v>95</v>
      </c>
      <c r="AN29" s="5">
        <v>95</v>
      </c>
      <c r="AO29" s="5">
        <v>95</v>
      </c>
      <c r="AP29" s="5">
        <v>96</v>
      </c>
      <c r="AQ29" s="5">
        <v>96</v>
      </c>
      <c r="AR29" s="5">
        <v>96</v>
      </c>
      <c r="AS29" s="5">
        <v>97</v>
      </c>
      <c r="AT29" s="5">
        <v>97</v>
      </c>
      <c r="AU29" s="5">
        <v>97</v>
      </c>
      <c r="AV29" s="5">
        <v>97</v>
      </c>
      <c r="AW29" s="5">
        <v>97</v>
      </c>
      <c r="AX29" s="5">
        <v>98</v>
      </c>
      <c r="AY29" s="5">
        <v>98</v>
      </c>
    </row>
    <row r="30" spans="1:51" ht="12.75" hidden="1">
      <c r="A30" s="5">
        <v>76</v>
      </c>
      <c r="B30" s="5">
        <v>76</v>
      </c>
      <c r="C30" s="5">
        <v>77</v>
      </c>
      <c r="D30" s="5">
        <v>77</v>
      </c>
      <c r="E30" s="5">
        <v>78</v>
      </c>
      <c r="F30" s="5">
        <v>79</v>
      </c>
      <c r="G30" s="5">
        <v>79</v>
      </c>
      <c r="H30" s="5">
        <v>80</v>
      </c>
      <c r="I30" s="5">
        <v>80</v>
      </c>
      <c r="J30" s="5">
        <v>81</v>
      </c>
      <c r="K30" s="5">
        <v>82</v>
      </c>
      <c r="L30" s="5">
        <v>82</v>
      </c>
      <c r="M30" s="5">
        <v>83</v>
      </c>
      <c r="N30" s="5">
        <v>83</v>
      </c>
      <c r="O30" s="5">
        <v>84</v>
      </c>
      <c r="P30" s="5">
        <v>84</v>
      </c>
      <c r="Q30" s="5">
        <v>85</v>
      </c>
      <c r="R30" s="5">
        <v>85</v>
      </c>
      <c r="S30" s="5">
        <v>86</v>
      </c>
      <c r="T30" s="5">
        <v>86</v>
      </c>
      <c r="U30" s="5">
        <v>87</v>
      </c>
      <c r="V30" s="5">
        <v>87</v>
      </c>
      <c r="W30" s="5">
        <v>88</v>
      </c>
      <c r="X30" s="5">
        <v>88</v>
      </c>
      <c r="Y30" s="5">
        <v>89</v>
      </c>
      <c r="Z30" s="5">
        <v>89</v>
      </c>
      <c r="AA30" s="5">
        <v>90</v>
      </c>
      <c r="AB30" s="5">
        <v>90</v>
      </c>
      <c r="AC30" s="5">
        <v>91</v>
      </c>
      <c r="AD30" s="5">
        <v>91</v>
      </c>
      <c r="AE30" s="5">
        <v>92</v>
      </c>
      <c r="AF30" s="5">
        <v>92</v>
      </c>
      <c r="AG30" s="5">
        <v>92</v>
      </c>
      <c r="AH30" s="5">
        <v>93</v>
      </c>
      <c r="AI30" s="5">
        <v>93</v>
      </c>
      <c r="AJ30" s="5">
        <v>93</v>
      </c>
      <c r="AK30" s="5">
        <v>94</v>
      </c>
      <c r="AL30" s="5">
        <v>94</v>
      </c>
      <c r="AM30" s="5">
        <v>94</v>
      </c>
      <c r="AN30" s="5">
        <v>95</v>
      </c>
      <c r="AO30" s="5">
        <v>95</v>
      </c>
      <c r="AP30" s="5">
        <v>95</v>
      </c>
      <c r="AQ30" s="5">
        <v>96</v>
      </c>
      <c r="AR30" s="5">
        <v>96</v>
      </c>
      <c r="AS30" s="5">
        <v>96</v>
      </c>
      <c r="AT30" s="5">
        <v>97</v>
      </c>
      <c r="AU30" s="5">
        <v>97</v>
      </c>
      <c r="AV30" s="5">
        <v>97</v>
      </c>
      <c r="AW30" s="5">
        <v>97</v>
      </c>
      <c r="AX30" s="5">
        <v>97</v>
      </c>
      <c r="AY30" s="5">
        <v>98</v>
      </c>
    </row>
    <row r="31" spans="1:51" ht="12.75" hidden="1">
      <c r="A31" s="5">
        <v>75</v>
      </c>
      <c r="B31" s="5">
        <v>75</v>
      </c>
      <c r="C31" s="5">
        <v>76</v>
      </c>
      <c r="D31" s="5">
        <v>76</v>
      </c>
      <c r="E31" s="5">
        <v>77</v>
      </c>
      <c r="F31" s="5">
        <v>78</v>
      </c>
      <c r="G31" s="5">
        <v>78</v>
      </c>
      <c r="H31" s="5">
        <v>79</v>
      </c>
      <c r="I31" s="5">
        <v>80</v>
      </c>
      <c r="J31" s="5">
        <v>80</v>
      </c>
      <c r="K31" s="5">
        <v>81</v>
      </c>
      <c r="L31" s="5">
        <v>81</v>
      </c>
      <c r="M31" s="5">
        <v>82</v>
      </c>
      <c r="N31" s="5">
        <v>83</v>
      </c>
      <c r="O31" s="5">
        <v>83</v>
      </c>
      <c r="P31" s="5">
        <v>84</v>
      </c>
      <c r="Q31" s="5">
        <v>84</v>
      </c>
      <c r="R31" s="5">
        <v>85</v>
      </c>
      <c r="S31" s="5">
        <v>85</v>
      </c>
      <c r="T31" s="5">
        <v>86</v>
      </c>
      <c r="U31" s="5">
        <v>86</v>
      </c>
      <c r="V31" s="5">
        <v>87</v>
      </c>
      <c r="W31" s="5">
        <v>87</v>
      </c>
      <c r="X31" s="5">
        <v>88</v>
      </c>
      <c r="Y31" s="5">
        <v>88</v>
      </c>
      <c r="Z31" s="5">
        <v>89</v>
      </c>
      <c r="AA31" s="5">
        <v>89</v>
      </c>
      <c r="AB31" s="5">
        <v>90</v>
      </c>
      <c r="AC31" s="5">
        <v>90</v>
      </c>
      <c r="AD31" s="5">
        <v>91</v>
      </c>
      <c r="AE31" s="5">
        <v>91</v>
      </c>
      <c r="AF31" s="5">
        <v>92</v>
      </c>
      <c r="AG31" s="5">
        <v>92</v>
      </c>
      <c r="AH31" s="5">
        <v>92</v>
      </c>
      <c r="AI31" s="5">
        <v>93</v>
      </c>
      <c r="AJ31" s="5">
        <v>93</v>
      </c>
      <c r="AK31" s="5">
        <v>93</v>
      </c>
      <c r="AL31" s="5">
        <v>94</v>
      </c>
      <c r="AM31" s="5">
        <v>94</v>
      </c>
      <c r="AN31" s="5">
        <v>95</v>
      </c>
      <c r="AO31" s="5">
        <v>95</v>
      </c>
      <c r="AP31" s="5">
        <v>95</v>
      </c>
      <c r="AQ31" s="5">
        <v>95</v>
      </c>
      <c r="AR31" s="5">
        <v>96</v>
      </c>
      <c r="AS31" s="5">
        <v>96</v>
      </c>
      <c r="AT31" s="5">
        <v>96</v>
      </c>
      <c r="AU31" s="5">
        <v>97</v>
      </c>
      <c r="AV31" s="5">
        <v>97</v>
      </c>
      <c r="AW31" s="5">
        <v>97</v>
      </c>
      <c r="AX31" s="5">
        <v>97</v>
      </c>
      <c r="AY31" s="5">
        <v>98</v>
      </c>
    </row>
    <row r="32" spans="1:51" ht="12.75" hidden="1">
      <c r="A32" s="5">
        <v>74</v>
      </c>
      <c r="B32" s="5">
        <v>74</v>
      </c>
      <c r="C32" s="5">
        <v>75</v>
      </c>
      <c r="D32" s="5">
        <v>75</v>
      </c>
      <c r="E32" s="5">
        <v>76</v>
      </c>
      <c r="F32" s="5">
        <v>77</v>
      </c>
      <c r="G32" s="5">
        <v>77</v>
      </c>
      <c r="H32" s="5">
        <v>78</v>
      </c>
      <c r="I32" s="5">
        <v>79</v>
      </c>
      <c r="J32" s="5">
        <v>79</v>
      </c>
      <c r="K32" s="5">
        <v>80</v>
      </c>
      <c r="L32" s="5">
        <v>80</v>
      </c>
      <c r="M32" s="5">
        <v>81</v>
      </c>
      <c r="N32" s="5">
        <v>82</v>
      </c>
      <c r="O32" s="5">
        <v>82</v>
      </c>
      <c r="P32" s="5">
        <v>83</v>
      </c>
      <c r="Q32" s="5">
        <v>83</v>
      </c>
      <c r="R32" s="5">
        <v>84</v>
      </c>
      <c r="S32" s="5">
        <v>85</v>
      </c>
      <c r="T32" s="5">
        <v>85</v>
      </c>
      <c r="U32" s="5">
        <v>86</v>
      </c>
      <c r="V32" s="5">
        <v>86</v>
      </c>
      <c r="W32" s="5">
        <v>87</v>
      </c>
      <c r="X32" s="5">
        <v>87</v>
      </c>
      <c r="Y32" s="5">
        <v>88</v>
      </c>
      <c r="Z32" s="5">
        <v>88</v>
      </c>
      <c r="AA32" s="5">
        <v>89</v>
      </c>
      <c r="AB32" s="5">
        <v>89</v>
      </c>
      <c r="AC32" s="5">
        <v>90</v>
      </c>
      <c r="AD32" s="5">
        <v>90</v>
      </c>
      <c r="AE32" s="5">
        <v>91</v>
      </c>
      <c r="AF32" s="5">
        <v>91</v>
      </c>
      <c r="AG32" s="5">
        <v>91</v>
      </c>
      <c r="AH32" s="5">
        <v>92</v>
      </c>
      <c r="AI32" s="5">
        <v>92</v>
      </c>
      <c r="AJ32" s="5">
        <v>93</v>
      </c>
      <c r="AK32" s="5">
        <v>93</v>
      </c>
      <c r="AL32" s="5">
        <v>93</v>
      </c>
      <c r="AM32" s="5">
        <v>94</v>
      </c>
      <c r="AN32" s="5">
        <v>94</v>
      </c>
      <c r="AO32" s="5">
        <v>95</v>
      </c>
      <c r="AP32" s="5">
        <v>95</v>
      </c>
      <c r="AQ32" s="5">
        <v>95</v>
      </c>
      <c r="AR32" s="5">
        <v>95</v>
      </c>
      <c r="AS32" s="5">
        <v>96</v>
      </c>
      <c r="AT32" s="5">
        <v>96</v>
      </c>
      <c r="AU32" s="5">
        <v>96</v>
      </c>
      <c r="AV32" s="5">
        <v>97</v>
      </c>
      <c r="AW32" s="5">
        <v>97</v>
      </c>
      <c r="AX32" s="5">
        <v>97</v>
      </c>
      <c r="AY32" s="5">
        <v>97</v>
      </c>
    </row>
    <row r="33" spans="1:51" ht="12.75" hidden="1">
      <c r="A33" s="5">
        <v>73</v>
      </c>
      <c r="B33" s="5">
        <v>73</v>
      </c>
      <c r="C33" s="5">
        <v>74</v>
      </c>
      <c r="D33" s="5">
        <v>74</v>
      </c>
      <c r="E33" s="5">
        <v>75</v>
      </c>
      <c r="F33" s="5">
        <v>76</v>
      </c>
      <c r="G33" s="5">
        <v>76</v>
      </c>
      <c r="H33" s="5">
        <v>77</v>
      </c>
      <c r="I33" s="5">
        <v>78</v>
      </c>
      <c r="J33" s="5">
        <v>78</v>
      </c>
      <c r="K33" s="5">
        <v>79</v>
      </c>
      <c r="L33" s="5">
        <v>80</v>
      </c>
      <c r="M33" s="5">
        <v>80</v>
      </c>
      <c r="N33" s="5">
        <v>81</v>
      </c>
      <c r="O33" s="5">
        <v>82</v>
      </c>
      <c r="P33" s="5">
        <v>82</v>
      </c>
      <c r="Q33" s="5">
        <v>83</v>
      </c>
      <c r="R33" s="5">
        <v>83</v>
      </c>
      <c r="S33" s="5">
        <v>84</v>
      </c>
      <c r="T33" s="5">
        <v>84</v>
      </c>
      <c r="U33" s="5">
        <v>85</v>
      </c>
      <c r="V33" s="5">
        <v>86</v>
      </c>
      <c r="W33" s="5">
        <v>86</v>
      </c>
      <c r="X33" s="5">
        <v>87</v>
      </c>
      <c r="Y33" s="5">
        <v>87</v>
      </c>
      <c r="Z33" s="5">
        <v>88</v>
      </c>
      <c r="AA33" s="5">
        <v>88</v>
      </c>
      <c r="AB33" s="5">
        <v>89</v>
      </c>
      <c r="AC33" s="5">
        <v>89</v>
      </c>
      <c r="AD33" s="5">
        <v>90</v>
      </c>
      <c r="AE33" s="5">
        <v>90</v>
      </c>
      <c r="AF33" s="5">
        <v>91</v>
      </c>
      <c r="AG33" s="5">
        <v>91</v>
      </c>
      <c r="AH33" s="5">
        <v>91</v>
      </c>
      <c r="AI33" s="5">
        <v>92</v>
      </c>
      <c r="AJ33" s="5">
        <v>92</v>
      </c>
      <c r="AK33" s="5">
        <v>93</v>
      </c>
      <c r="AL33" s="5">
        <v>93</v>
      </c>
      <c r="AM33" s="5">
        <v>93</v>
      </c>
      <c r="AN33" s="5">
        <v>94</v>
      </c>
      <c r="AO33" s="5">
        <v>94</v>
      </c>
      <c r="AP33" s="5">
        <v>95</v>
      </c>
      <c r="AQ33" s="5">
        <v>95</v>
      </c>
      <c r="AR33" s="5">
        <v>95</v>
      </c>
      <c r="AS33" s="5">
        <v>96</v>
      </c>
      <c r="AT33" s="5">
        <v>96</v>
      </c>
      <c r="AU33" s="5">
        <v>96</v>
      </c>
      <c r="AV33" s="5">
        <v>96</v>
      </c>
      <c r="AW33" s="5">
        <v>97</v>
      </c>
      <c r="AX33" s="5">
        <v>97</v>
      </c>
      <c r="AY33" s="5">
        <v>97</v>
      </c>
    </row>
    <row r="34" spans="1:51" ht="12.75" hidden="1">
      <c r="A34" s="5">
        <v>72</v>
      </c>
      <c r="B34" s="5">
        <v>72</v>
      </c>
      <c r="C34" s="5">
        <v>73</v>
      </c>
      <c r="D34" s="5">
        <v>74</v>
      </c>
      <c r="E34" s="5">
        <v>74</v>
      </c>
      <c r="F34" s="5">
        <v>75</v>
      </c>
      <c r="G34" s="5">
        <v>76</v>
      </c>
      <c r="H34" s="5">
        <v>76</v>
      </c>
      <c r="I34" s="5">
        <v>77</v>
      </c>
      <c r="J34" s="5">
        <v>78</v>
      </c>
      <c r="K34" s="5">
        <v>78</v>
      </c>
      <c r="L34" s="5">
        <v>79</v>
      </c>
      <c r="M34" s="5">
        <v>79</v>
      </c>
      <c r="N34" s="5">
        <v>80</v>
      </c>
      <c r="O34" s="5">
        <v>81</v>
      </c>
      <c r="P34" s="5">
        <v>81</v>
      </c>
      <c r="Q34" s="5">
        <v>82</v>
      </c>
      <c r="R34" s="5">
        <v>83</v>
      </c>
      <c r="S34" s="5">
        <v>83</v>
      </c>
      <c r="T34" s="5">
        <v>84</v>
      </c>
      <c r="U34" s="5">
        <v>84</v>
      </c>
      <c r="V34" s="5">
        <v>85</v>
      </c>
      <c r="W34" s="5">
        <v>85</v>
      </c>
      <c r="X34" s="5">
        <v>86</v>
      </c>
      <c r="Y34" s="5">
        <v>87</v>
      </c>
      <c r="Z34" s="5">
        <v>87</v>
      </c>
      <c r="AA34" s="5">
        <v>88</v>
      </c>
      <c r="AB34" s="5">
        <v>88</v>
      </c>
      <c r="AC34" s="5">
        <v>89</v>
      </c>
      <c r="AD34" s="5">
        <v>89</v>
      </c>
      <c r="AE34" s="5">
        <v>90</v>
      </c>
      <c r="AF34" s="5">
        <v>90</v>
      </c>
      <c r="AG34" s="5">
        <v>91</v>
      </c>
      <c r="AH34" s="5">
        <v>91</v>
      </c>
      <c r="AI34" s="5">
        <v>91</v>
      </c>
      <c r="AJ34" s="5">
        <v>92</v>
      </c>
      <c r="AK34" s="5">
        <v>92</v>
      </c>
      <c r="AL34" s="5">
        <v>93</v>
      </c>
      <c r="AM34" s="5">
        <v>93</v>
      </c>
      <c r="AN34" s="5">
        <v>94</v>
      </c>
      <c r="AO34" s="5">
        <v>94</v>
      </c>
      <c r="AP34" s="5">
        <v>94</v>
      </c>
      <c r="AQ34" s="5">
        <v>95</v>
      </c>
      <c r="AR34" s="5">
        <v>95</v>
      </c>
      <c r="AS34" s="5">
        <v>95</v>
      </c>
      <c r="AT34" s="5">
        <v>96</v>
      </c>
      <c r="AU34" s="5">
        <v>96</v>
      </c>
      <c r="AV34" s="5">
        <v>96</v>
      </c>
      <c r="AW34" s="5">
        <v>96</v>
      </c>
      <c r="AX34" s="5">
        <v>97</v>
      </c>
      <c r="AY34" s="5">
        <v>97</v>
      </c>
    </row>
    <row r="35" spans="1:51" ht="12.75" hidden="1">
      <c r="A35" s="5">
        <v>71</v>
      </c>
      <c r="B35" s="5">
        <v>71</v>
      </c>
      <c r="C35" s="5">
        <v>72</v>
      </c>
      <c r="D35" s="5">
        <v>73</v>
      </c>
      <c r="E35" s="5">
        <v>73</v>
      </c>
      <c r="F35" s="5">
        <v>74</v>
      </c>
      <c r="G35" s="5">
        <v>75</v>
      </c>
      <c r="H35" s="5">
        <v>75</v>
      </c>
      <c r="I35" s="5">
        <v>76</v>
      </c>
      <c r="J35" s="5">
        <v>77</v>
      </c>
      <c r="K35" s="5">
        <v>77</v>
      </c>
      <c r="L35" s="5">
        <v>78</v>
      </c>
      <c r="M35" s="5">
        <v>79</v>
      </c>
      <c r="N35" s="5">
        <v>79</v>
      </c>
      <c r="O35" s="5">
        <v>80</v>
      </c>
      <c r="P35" s="5">
        <v>81</v>
      </c>
      <c r="Q35" s="5">
        <v>81</v>
      </c>
      <c r="R35" s="5">
        <v>82</v>
      </c>
      <c r="S35" s="5">
        <v>82</v>
      </c>
      <c r="T35" s="5">
        <v>83</v>
      </c>
      <c r="U35" s="5">
        <v>84</v>
      </c>
      <c r="V35" s="5">
        <v>84</v>
      </c>
      <c r="W35" s="5">
        <v>85</v>
      </c>
      <c r="X35" s="5">
        <v>85</v>
      </c>
      <c r="Y35" s="5">
        <v>86</v>
      </c>
      <c r="Z35" s="5">
        <v>87</v>
      </c>
      <c r="AA35" s="5">
        <v>87</v>
      </c>
      <c r="AB35" s="5">
        <v>88</v>
      </c>
      <c r="AC35" s="5">
        <v>88</v>
      </c>
      <c r="AD35" s="5">
        <v>89</v>
      </c>
      <c r="AE35" s="5">
        <v>89</v>
      </c>
      <c r="AF35" s="5">
        <v>90</v>
      </c>
      <c r="AG35" s="5">
        <v>90</v>
      </c>
      <c r="AH35" s="5">
        <v>91</v>
      </c>
      <c r="AI35" s="5">
        <v>91</v>
      </c>
      <c r="AJ35" s="5">
        <v>92</v>
      </c>
      <c r="AK35" s="5">
        <v>92</v>
      </c>
      <c r="AL35" s="5">
        <v>92</v>
      </c>
      <c r="AM35" s="5">
        <v>93</v>
      </c>
      <c r="AN35" s="5">
        <v>93</v>
      </c>
      <c r="AO35" s="5">
        <v>94</v>
      </c>
      <c r="AP35" s="5">
        <v>94</v>
      </c>
      <c r="AQ35" s="5">
        <v>94</v>
      </c>
      <c r="AR35" s="5">
        <v>95</v>
      </c>
      <c r="AS35" s="5">
        <v>95</v>
      </c>
      <c r="AT35" s="5">
        <v>95</v>
      </c>
      <c r="AU35" s="5">
        <v>96</v>
      </c>
      <c r="AV35" s="5">
        <v>96</v>
      </c>
      <c r="AW35" s="5">
        <v>96</v>
      </c>
      <c r="AX35" s="5">
        <v>97</v>
      </c>
      <c r="AY35" s="5">
        <v>97</v>
      </c>
    </row>
    <row r="36" spans="1:51" ht="12.75" hidden="1">
      <c r="A36" s="5">
        <v>70</v>
      </c>
      <c r="B36" s="5">
        <v>70</v>
      </c>
      <c r="C36" s="5">
        <v>71</v>
      </c>
      <c r="D36" s="5">
        <v>72</v>
      </c>
      <c r="E36" s="5">
        <v>72</v>
      </c>
      <c r="F36" s="5">
        <v>73</v>
      </c>
      <c r="G36" s="5">
        <v>74</v>
      </c>
      <c r="H36" s="5">
        <v>74</v>
      </c>
      <c r="I36" s="5">
        <v>75</v>
      </c>
      <c r="J36" s="5">
        <v>76</v>
      </c>
      <c r="K36" s="5">
        <v>77</v>
      </c>
      <c r="L36" s="5">
        <v>77</v>
      </c>
      <c r="M36" s="5">
        <v>78</v>
      </c>
      <c r="N36" s="5">
        <v>79</v>
      </c>
      <c r="O36" s="5">
        <v>79</v>
      </c>
      <c r="P36" s="5">
        <v>80</v>
      </c>
      <c r="Q36" s="5">
        <v>80</v>
      </c>
      <c r="R36" s="5">
        <v>81</v>
      </c>
      <c r="S36" s="5">
        <v>82</v>
      </c>
      <c r="T36" s="5">
        <v>82</v>
      </c>
      <c r="U36" s="5">
        <v>83</v>
      </c>
      <c r="V36" s="5">
        <v>84</v>
      </c>
      <c r="W36" s="5">
        <v>84</v>
      </c>
      <c r="X36" s="5">
        <v>85</v>
      </c>
      <c r="Y36" s="5">
        <v>85</v>
      </c>
      <c r="Z36" s="5">
        <v>86</v>
      </c>
      <c r="AA36" s="5">
        <v>86</v>
      </c>
      <c r="AB36" s="5">
        <v>87</v>
      </c>
      <c r="AC36" s="5">
        <v>88</v>
      </c>
      <c r="AD36" s="5">
        <v>88</v>
      </c>
      <c r="AE36" s="5">
        <v>89</v>
      </c>
      <c r="AF36" s="5">
        <v>89</v>
      </c>
      <c r="AG36" s="5">
        <v>90</v>
      </c>
      <c r="AH36" s="5">
        <v>90</v>
      </c>
      <c r="AI36" s="5">
        <v>91</v>
      </c>
      <c r="AJ36" s="5">
        <v>91</v>
      </c>
      <c r="AK36" s="5">
        <v>92</v>
      </c>
      <c r="AL36" s="5">
        <v>92</v>
      </c>
      <c r="AM36" s="5">
        <v>92</v>
      </c>
      <c r="AN36" s="5">
        <v>93</v>
      </c>
      <c r="AO36" s="5">
        <v>93</v>
      </c>
      <c r="AP36" s="5">
        <v>94</v>
      </c>
      <c r="AQ36" s="5">
        <v>94</v>
      </c>
      <c r="AR36" s="5">
        <v>94</v>
      </c>
      <c r="AS36" s="5">
        <v>95</v>
      </c>
      <c r="AT36" s="5">
        <v>95</v>
      </c>
      <c r="AU36" s="5">
        <v>95</v>
      </c>
      <c r="AV36" s="5">
        <v>96</v>
      </c>
      <c r="AW36" s="5">
        <v>96</v>
      </c>
      <c r="AX36" s="5">
        <v>96</v>
      </c>
      <c r="AY36" s="5">
        <v>97</v>
      </c>
    </row>
    <row r="37" spans="1:51" ht="12.75" hidden="1">
      <c r="A37" s="5">
        <v>69</v>
      </c>
      <c r="B37" s="5">
        <v>69</v>
      </c>
      <c r="C37" s="5">
        <v>70</v>
      </c>
      <c r="D37" s="5">
        <v>71</v>
      </c>
      <c r="E37" s="5">
        <v>71</v>
      </c>
      <c r="F37" s="5">
        <v>72</v>
      </c>
      <c r="G37" s="5">
        <v>73</v>
      </c>
      <c r="H37" s="5">
        <v>74</v>
      </c>
      <c r="I37" s="5">
        <v>74</v>
      </c>
      <c r="J37" s="5">
        <v>75</v>
      </c>
      <c r="K37" s="5">
        <v>76</v>
      </c>
      <c r="L37" s="5">
        <v>76</v>
      </c>
      <c r="M37" s="5">
        <v>77</v>
      </c>
      <c r="N37" s="5">
        <v>78</v>
      </c>
      <c r="O37" s="5">
        <v>78</v>
      </c>
      <c r="P37" s="5">
        <v>79</v>
      </c>
      <c r="Q37" s="5">
        <v>80</v>
      </c>
      <c r="R37" s="5">
        <v>80</v>
      </c>
      <c r="S37" s="5">
        <v>81</v>
      </c>
      <c r="T37" s="5">
        <v>82</v>
      </c>
      <c r="U37" s="5">
        <v>82</v>
      </c>
      <c r="V37" s="5">
        <v>83</v>
      </c>
      <c r="W37" s="5">
        <v>84</v>
      </c>
      <c r="X37" s="5">
        <v>84</v>
      </c>
      <c r="Y37" s="5">
        <v>85</v>
      </c>
      <c r="Z37" s="5">
        <v>85</v>
      </c>
      <c r="AA37" s="5">
        <v>86</v>
      </c>
      <c r="AB37" s="5">
        <v>86</v>
      </c>
      <c r="AC37" s="5">
        <v>87</v>
      </c>
      <c r="AD37" s="5">
        <v>88</v>
      </c>
      <c r="AE37" s="5">
        <v>88</v>
      </c>
      <c r="AF37" s="5">
        <v>89</v>
      </c>
      <c r="AG37" s="5">
        <v>89</v>
      </c>
      <c r="AH37" s="5">
        <v>90</v>
      </c>
      <c r="AI37" s="5">
        <v>90</v>
      </c>
      <c r="AJ37" s="5">
        <v>91</v>
      </c>
      <c r="AK37" s="5">
        <v>91</v>
      </c>
      <c r="AL37" s="5">
        <v>92</v>
      </c>
      <c r="AM37" s="5">
        <v>92</v>
      </c>
      <c r="AN37" s="5">
        <v>92</v>
      </c>
      <c r="AO37" s="5">
        <v>93</v>
      </c>
      <c r="AP37" s="5">
        <v>93</v>
      </c>
      <c r="AQ37" s="5">
        <v>94</v>
      </c>
      <c r="AR37" s="5">
        <v>94</v>
      </c>
      <c r="AS37" s="5">
        <v>94</v>
      </c>
      <c r="AT37" s="5">
        <v>95</v>
      </c>
      <c r="AU37" s="5">
        <v>95</v>
      </c>
      <c r="AV37" s="5">
        <v>96</v>
      </c>
      <c r="AW37" s="5">
        <v>96</v>
      </c>
      <c r="AX37" s="5">
        <v>96</v>
      </c>
      <c r="AY37" s="5">
        <v>96</v>
      </c>
    </row>
    <row r="38" spans="1:51" ht="12.75" hidden="1">
      <c r="A38" s="5">
        <v>68</v>
      </c>
      <c r="B38" s="5">
        <v>68</v>
      </c>
      <c r="C38" s="5">
        <v>69</v>
      </c>
      <c r="D38" s="5">
        <v>70</v>
      </c>
      <c r="E38" s="5">
        <v>70</v>
      </c>
      <c r="F38" s="5">
        <v>71</v>
      </c>
      <c r="G38" s="5">
        <v>72</v>
      </c>
      <c r="H38" s="5">
        <v>73</v>
      </c>
      <c r="I38" s="5">
        <v>73</v>
      </c>
      <c r="J38" s="5">
        <v>74</v>
      </c>
      <c r="K38" s="5">
        <v>75</v>
      </c>
      <c r="L38" s="5">
        <v>76</v>
      </c>
      <c r="M38" s="5">
        <v>76</v>
      </c>
      <c r="N38" s="5">
        <v>77</v>
      </c>
      <c r="O38" s="5">
        <v>78</v>
      </c>
      <c r="P38" s="5">
        <v>78</v>
      </c>
      <c r="Q38" s="5">
        <v>79</v>
      </c>
      <c r="R38" s="5">
        <v>80</v>
      </c>
      <c r="S38" s="5">
        <v>80</v>
      </c>
      <c r="T38" s="5">
        <v>81</v>
      </c>
      <c r="U38" s="5">
        <v>82</v>
      </c>
      <c r="V38" s="5">
        <v>82</v>
      </c>
      <c r="W38" s="5">
        <v>83</v>
      </c>
      <c r="X38" s="5">
        <v>84</v>
      </c>
      <c r="Y38" s="5">
        <v>84</v>
      </c>
      <c r="Z38" s="5">
        <v>85</v>
      </c>
      <c r="AA38" s="5">
        <v>85</v>
      </c>
      <c r="AB38" s="5">
        <v>86</v>
      </c>
      <c r="AC38" s="5">
        <v>86</v>
      </c>
      <c r="AD38" s="5">
        <v>87</v>
      </c>
      <c r="AE38" s="5">
        <v>88</v>
      </c>
      <c r="AF38" s="5">
        <v>88</v>
      </c>
      <c r="AG38" s="5">
        <v>89</v>
      </c>
      <c r="AH38" s="5">
        <v>89</v>
      </c>
      <c r="AI38" s="5">
        <v>90</v>
      </c>
      <c r="AJ38" s="5">
        <v>90</v>
      </c>
      <c r="AK38" s="5">
        <v>91</v>
      </c>
      <c r="AL38" s="5">
        <v>91</v>
      </c>
      <c r="AM38" s="5">
        <v>92</v>
      </c>
      <c r="AN38" s="5">
        <v>92</v>
      </c>
      <c r="AO38" s="5">
        <v>93</v>
      </c>
      <c r="AP38" s="5">
        <v>93</v>
      </c>
      <c r="AQ38" s="5">
        <v>93</v>
      </c>
      <c r="AR38" s="5">
        <v>94</v>
      </c>
      <c r="AS38" s="5">
        <v>94</v>
      </c>
      <c r="AT38" s="5">
        <v>95</v>
      </c>
      <c r="AU38" s="5">
        <v>95</v>
      </c>
      <c r="AV38" s="5">
        <v>95</v>
      </c>
      <c r="AW38" s="5">
        <v>96</v>
      </c>
      <c r="AX38" s="5">
        <v>96</v>
      </c>
      <c r="AY38" s="5">
        <v>96</v>
      </c>
    </row>
    <row r="39" spans="1:51" ht="12.75" hidden="1">
      <c r="A39" s="5">
        <v>67</v>
      </c>
      <c r="B39" s="5">
        <v>67</v>
      </c>
      <c r="C39" s="5">
        <v>68</v>
      </c>
      <c r="D39" s="5">
        <v>69</v>
      </c>
      <c r="E39" s="5">
        <v>70</v>
      </c>
      <c r="F39" s="5">
        <v>70</v>
      </c>
      <c r="G39" s="5">
        <v>71</v>
      </c>
      <c r="H39" s="5">
        <v>72</v>
      </c>
      <c r="I39" s="5">
        <v>72</v>
      </c>
      <c r="J39" s="5">
        <v>73</v>
      </c>
      <c r="K39" s="5">
        <v>74</v>
      </c>
      <c r="L39" s="5">
        <v>75</v>
      </c>
      <c r="M39" s="5">
        <v>75</v>
      </c>
      <c r="N39" s="5">
        <v>76</v>
      </c>
      <c r="O39" s="5">
        <v>77</v>
      </c>
      <c r="P39" s="5">
        <v>77</v>
      </c>
      <c r="Q39" s="5">
        <v>78</v>
      </c>
      <c r="R39" s="5">
        <v>79</v>
      </c>
      <c r="S39" s="5">
        <v>80</v>
      </c>
      <c r="T39" s="5">
        <v>80</v>
      </c>
      <c r="U39" s="5">
        <v>81</v>
      </c>
      <c r="V39" s="5">
        <v>82</v>
      </c>
      <c r="W39" s="5">
        <v>82</v>
      </c>
      <c r="X39" s="5">
        <v>83</v>
      </c>
      <c r="Y39" s="5">
        <v>83</v>
      </c>
      <c r="Z39" s="5">
        <v>84</v>
      </c>
      <c r="AA39" s="5">
        <v>85</v>
      </c>
      <c r="AB39" s="5">
        <v>85</v>
      </c>
      <c r="AC39" s="5">
        <v>86</v>
      </c>
      <c r="AD39" s="5">
        <v>87</v>
      </c>
      <c r="AE39" s="5">
        <v>87</v>
      </c>
      <c r="AF39" s="5">
        <v>88</v>
      </c>
      <c r="AG39" s="5">
        <v>88</v>
      </c>
      <c r="AH39" s="5">
        <v>89</v>
      </c>
      <c r="AI39" s="5">
        <v>89</v>
      </c>
      <c r="AJ39" s="5">
        <v>90</v>
      </c>
      <c r="AK39" s="5">
        <v>90</v>
      </c>
      <c r="AL39" s="5">
        <v>91</v>
      </c>
      <c r="AM39" s="5">
        <v>91</v>
      </c>
      <c r="AN39" s="5">
        <v>92</v>
      </c>
      <c r="AO39" s="5">
        <v>92</v>
      </c>
      <c r="AP39" s="5">
        <v>93</v>
      </c>
      <c r="AQ39" s="5">
        <v>93</v>
      </c>
      <c r="AR39" s="5">
        <v>93</v>
      </c>
      <c r="AS39" s="5">
        <v>94</v>
      </c>
      <c r="AT39" s="5">
        <v>94</v>
      </c>
      <c r="AU39" s="5">
        <v>95</v>
      </c>
      <c r="AV39" s="5">
        <v>95</v>
      </c>
      <c r="AW39" s="5">
        <v>95</v>
      </c>
      <c r="AX39" s="5">
        <v>96</v>
      </c>
      <c r="AY39" s="5">
        <v>96</v>
      </c>
    </row>
    <row r="40" spans="1:51" ht="12.75" hidden="1">
      <c r="A40" s="5">
        <v>66</v>
      </c>
      <c r="B40" s="5">
        <v>66</v>
      </c>
      <c r="C40" s="5">
        <v>67</v>
      </c>
      <c r="D40" s="5">
        <v>68</v>
      </c>
      <c r="E40" s="5">
        <v>69</v>
      </c>
      <c r="F40" s="5">
        <v>69</v>
      </c>
      <c r="G40" s="5">
        <v>70</v>
      </c>
      <c r="H40" s="5">
        <v>71</v>
      </c>
      <c r="I40" s="5">
        <v>72</v>
      </c>
      <c r="J40" s="5">
        <v>72</v>
      </c>
      <c r="K40" s="5">
        <v>73</v>
      </c>
      <c r="L40" s="5">
        <v>74</v>
      </c>
      <c r="M40" s="5">
        <v>74</v>
      </c>
      <c r="N40" s="5">
        <v>75</v>
      </c>
      <c r="O40" s="5">
        <v>76</v>
      </c>
      <c r="P40" s="5">
        <v>77</v>
      </c>
      <c r="Q40" s="5">
        <v>77</v>
      </c>
      <c r="R40" s="5">
        <v>78</v>
      </c>
      <c r="S40" s="5">
        <v>79</v>
      </c>
      <c r="T40" s="5">
        <v>80</v>
      </c>
      <c r="U40" s="5">
        <v>80</v>
      </c>
      <c r="V40" s="5">
        <v>81</v>
      </c>
      <c r="W40" s="5">
        <v>82</v>
      </c>
      <c r="X40" s="5">
        <v>82</v>
      </c>
      <c r="Y40" s="5">
        <v>83</v>
      </c>
      <c r="Z40" s="5">
        <v>84</v>
      </c>
      <c r="AA40" s="5">
        <v>84</v>
      </c>
      <c r="AB40" s="5">
        <v>85</v>
      </c>
      <c r="AC40" s="5">
        <v>85</v>
      </c>
      <c r="AD40" s="5">
        <v>86</v>
      </c>
      <c r="AE40" s="5">
        <v>87</v>
      </c>
      <c r="AF40" s="5">
        <v>87</v>
      </c>
      <c r="AG40" s="5">
        <v>88</v>
      </c>
      <c r="AH40" s="5">
        <v>88</v>
      </c>
      <c r="AI40" s="5">
        <v>89</v>
      </c>
      <c r="AJ40" s="5">
        <v>89</v>
      </c>
      <c r="AK40" s="5">
        <v>90</v>
      </c>
      <c r="AL40" s="5">
        <v>90</v>
      </c>
      <c r="AM40" s="5">
        <v>91</v>
      </c>
      <c r="AN40" s="5">
        <v>91</v>
      </c>
      <c r="AO40" s="5">
        <v>92</v>
      </c>
      <c r="AP40" s="5">
        <v>92</v>
      </c>
      <c r="AQ40" s="5">
        <v>93</v>
      </c>
      <c r="AR40" s="5">
        <v>93</v>
      </c>
      <c r="AS40" s="5">
        <v>94</v>
      </c>
      <c r="AT40" s="5">
        <v>94</v>
      </c>
      <c r="AU40" s="5">
        <v>94</v>
      </c>
      <c r="AV40" s="5">
        <v>95</v>
      </c>
      <c r="AW40" s="5">
        <v>95</v>
      </c>
      <c r="AX40" s="5">
        <v>95</v>
      </c>
      <c r="AY40" s="5">
        <v>96</v>
      </c>
    </row>
    <row r="41" spans="1:51" ht="12.75" hidden="1">
      <c r="A41" s="5">
        <v>65</v>
      </c>
      <c r="B41" s="5">
        <v>65</v>
      </c>
      <c r="C41" s="5">
        <v>66</v>
      </c>
      <c r="D41" s="5">
        <v>67</v>
      </c>
      <c r="E41" s="5">
        <v>68</v>
      </c>
      <c r="F41" s="5">
        <v>68</v>
      </c>
      <c r="G41" s="5">
        <v>69</v>
      </c>
      <c r="H41" s="5">
        <v>70</v>
      </c>
      <c r="I41" s="5">
        <v>71</v>
      </c>
      <c r="J41" s="5">
        <v>71</v>
      </c>
      <c r="K41" s="5">
        <v>72</v>
      </c>
      <c r="L41" s="5">
        <v>73</v>
      </c>
      <c r="M41" s="5">
        <v>74</v>
      </c>
      <c r="N41" s="5">
        <v>74</v>
      </c>
      <c r="O41" s="5">
        <v>75</v>
      </c>
      <c r="P41" s="5">
        <v>76</v>
      </c>
      <c r="Q41" s="5">
        <v>77</v>
      </c>
      <c r="R41" s="5">
        <v>77</v>
      </c>
      <c r="S41" s="5">
        <v>78</v>
      </c>
      <c r="T41" s="5">
        <v>79</v>
      </c>
      <c r="U41" s="5">
        <v>79</v>
      </c>
      <c r="V41" s="5">
        <v>80</v>
      </c>
      <c r="W41" s="5">
        <v>81</v>
      </c>
      <c r="X41" s="5">
        <v>82</v>
      </c>
      <c r="Y41" s="5">
        <v>82</v>
      </c>
      <c r="Z41" s="5">
        <v>83</v>
      </c>
      <c r="AA41" s="5">
        <v>84</v>
      </c>
      <c r="AB41" s="5">
        <v>84</v>
      </c>
      <c r="AC41" s="5">
        <v>85</v>
      </c>
      <c r="AD41" s="5">
        <v>85</v>
      </c>
      <c r="AE41" s="5">
        <v>86</v>
      </c>
      <c r="AF41" s="5">
        <v>87</v>
      </c>
      <c r="AG41" s="5">
        <v>87</v>
      </c>
      <c r="AH41" s="5">
        <v>88</v>
      </c>
      <c r="AI41" s="5">
        <v>88</v>
      </c>
      <c r="AJ41" s="5">
        <v>89</v>
      </c>
      <c r="AK41" s="5">
        <v>89</v>
      </c>
      <c r="AL41" s="5">
        <v>90</v>
      </c>
      <c r="AM41" s="5">
        <v>90</v>
      </c>
      <c r="AN41" s="5">
        <v>91</v>
      </c>
      <c r="AO41" s="5">
        <v>91</v>
      </c>
      <c r="AP41" s="5">
        <v>92</v>
      </c>
      <c r="AQ41" s="5">
        <v>92</v>
      </c>
      <c r="AR41" s="5">
        <v>93</v>
      </c>
      <c r="AS41" s="5">
        <v>93</v>
      </c>
      <c r="AT41" s="5">
        <v>94</v>
      </c>
      <c r="AU41" s="5">
        <v>94</v>
      </c>
      <c r="AV41" s="5">
        <v>95</v>
      </c>
      <c r="AW41" s="5">
        <v>95</v>
      </c>
      <c r="AX41" s="5">
        <v>95</v>
      </c>
      <c r="AY41" s="5">
        <v>96</v>
      </c>
    </row>
    <row r="42" spans="1:51" ht="12.75" hidden="1">
      <c r="A42" s="5">
        <v>64</v>
      </c>
      <c r="B42" s="5">
        <v>64</v>
      </c>
      <c r="C42" s="5">
        <v>65</v>
      </c>
      <c r="D42" s="5">
        <v>66</v>
      </c>
      <c r="E42" s="5">
        <v>67</v>
      </c>
      <c r="F42" s="5">
        <v>67</v>
      </c>
      <c r="G42" s="5">
        <v>68</v>
      </c>
      <c r="H42" s="5">
        <v>69</v>
      </c>
      <c r="I42" s="5">
        <v>70</v>
      </c>
      <c r="J42" s="5">
        <v>71</v>
      </c>
      <c r="K42" s="5">
        <v>71</v>
      </c>
      <c r="L42" s="5">
        <v>72</v>
      </c>
      <c r="M42" s="5">
        <v>73</v>
      </c>
      <c r="N42" s="5">
        <v>74</v>
      </c>
      <c r="O42" s="5">
        <v>74</v>
      </c>
      <c r="P42" s="5">
        <v>75</v>
      </c>
      <c r="Q42" s="5">
        <v>76</v>
      </c>
      <c r="R42" s="5">
        <v>77</v>
      </c>
      <c r="S42" s="5">
        <v>77</v>
      </c>
      <c r="T42" s="5">
        <v>78</v>
      </c>
      <c r="U42" s="5">
        <v>79</v>
      </c>
      <c r="V42" s="5">
        <v>79</v>
      </c>
      <c r="W42" s="5">
        <v>80</v>
      </c>
      <c r="X42" s="5">
        <v>81</v>
      </c>
      <c r="Y42" s="5">
        <v>82</v>
      </c>
      <c r="Z42" s="5">
        <v>82</v>
      </c>
      <c r="AA42" s="5">
        <v>83</v>
      </c>
      <c r="AB42" s="5">
        <v>84</v>
      </c>
      <c r="AC42" s="5">
        <v>84</v>
      </c>
      <c r="AD42" s="5">
        <v>85</v>
      </c>
      <c r="AE42" s="5">
        <v>85</v>
      </c>
      <c r="AF42" s="5">
        <v>86</v>
      </c>
      <c r="AG42" s="5">
        <v>87</v>
      </c>
      <c r="AH42" s="5">
        <v>87</v>
      </c>
      <c r="AI42" s="5">
        <v>88</v>
      </c>
      <c r="AJ42" s="5">
        <v>88</v>
      </c>
      <c r="AK42" s="5">
        <v>89</v>
      </c>
      <c r="AL42" s="5">
        <v>90</v>
      </c>
      <c r="AM42" s="5">
        <v>90</v>
      </c>
      <c r="AN42" s="5">
        <v>91</v>
      </c>
      <c r="AO42" s="5">
        <v>91</v>
      </c>
      <c r="AP42" s="5">
        <v>92</v>
      </c>
      <c r="AQ42" s="5">
        <v>92</v>
      </c>
      <c r="AR42" s="5">
        <v>93</v>
      </c>
      <c r="AS42" s="5">
        <v>93</v>
      </c>
      <c r="AT42" s="5">
        <v>93</v>
      </c>
      <c r="AU42" s="5">
        <v>94</v>
      </c>
      <c r="AV42" s="5">
        <v>94</v>
      </c>
      <c r="AW42" s="5">
        <v>95</v>
      </c>
      <c r="AX42" s="5">
        <v>95</v>
      </c>
      <c r="AY42" s="5">
        <v>95</v>
      </c>
    </row>
    <row r="43" spans="1:51" ht="12.75" hidden="1">
      <c r="A43" s="5">
        <v>63</v>
      </c>
      <c r="B43" s="5">
        <v>63</v>
      </c>
      <c r="C43" s="5">
        <v>64</v>
      </c>
      <c r="D43" s="5">
        <v>65</v>
      </c>
      <c r="E43" s="5">
        <v>66</v>
      </c>
      <c r="F43" s="5">
        <v>66</v>
      </c>
      <c r="G43" s="5">
        <v>67</v>
      </c>
      <c r="H43" s="5">
        <v>68</v>
      </c>
      <c r="I43" s="5">
        <v>69</v>
      </c>
      <c r="J43" s="5">
        <v>70</v>
      </c>
      <c r="K43" s="5">
        <v>70</v>
      </c>
      <c r="L43" s="5">
        <v>71</v>
      </c>
      <c r="M43" s="5">
        <v>72</v>
      </c>
      <c r="N43" s="5">
        <v>73</v>
      </c>
      <c r="O43" s="5">
        <v>74</v>
      </c>
      <c r="P43" s="5">
        <v>74</v>
      </c>
      <c r="Q43" s="5">
        <v>75</v>
      </c>
      <c r="R43" s="5">
        <v>76</v>
      </c>
      <c r="S43" s="5">
        <v>77</v>
      </c>
      <c r="T43" s="5">
        <v>77</v>
      </c>
      <c r="U43" s="5">
        <v>78</v>
      </c>
      <c r="V43" s="5">
        <v>79</v>
      </c>
      <c r="W43" s="5">
        <v>79</v>
      </c>
      <c r="X43" s="5">
        <v>80</v>
      </c>
      <c r="Y43" s="5">
        <v>81</v>
      </c>
      <c r="Z43" s="5">
        <v>82</v>
      </c>
      <c r="AA43" s="5">
        <v>82</v>
      </c>
      <c r="AB43" s="5">
        <v>83</v>
      </c>
      <c r="AC43" s="5">
        <v>84</v>
      </c>
      <c r="AD43" s="5">
        <v>84</v>
      </c>
      <c r="AE43" s="5">
        <v>85</v>
      </c>
      <c r="AF43" s="5">
        <v>86</v>
      </c>
      <c r="AG43" s="5">
        <v>86</v>
      </c>
      <c r="AH43" s="5">
        <v>87</v>
      </c>
      <c r="AI43" s="5">
        <v>87</v>
      </c>
      <c r="AJ43" s="5">
        <v>88</v>
      </c>
      <c r="AK43" s="5">
        <v>89</v>
      </c>
      <c r="AL43" s="5">
        <v>89</v>
      </c>
      <c r="AM43" s="5">
        <v>90</v>
      </c>
      <c r="AN43" s="5">
        <v>90</v>
      </c>
      <c r="AO43" s="5">
        <v>91</v>
      </c>
      <c r="AP43" s="5">
        <v>91</v>
      </c>
      <c r="AQ43" s="5">
        <v>92</v>
      </c>
      <c r="AR43" s="5">
        <v>92</v>
      </c>
      <c r="AS43" s="5">
        <v>93</v>
      </c>
      <c r="AT43" s="5">
        <v>93</v>
      </c>
      <c r="AU43" s="5">
        <v>94</v>
      </c>
      <c r="AV43" s="5">
        <v>94</v>
      </c>
      <c r="AW43" s="5">
        <v>94</v>
      </c>
      <c r="AX43" s="5">
        <v>95</v>
      </c>
      <c r="AY43" s="5">
        <v>95</v>
      </c>
    </row>
    <row r="44" spans="1:51" ht="12.75" hidden="1">
      <c r="A44" s="5">
        <v>62</v>
      </c>
      <c r="B44" s="5">
        <v>62</v>
      </c>
      <c r="C44" s="5">
        <v>63</v>
      </c>
      <c r="D44" s="5">
        <v>64</v>
      </c>
      <c r="E44" s="5">
        <v>65</v>
      </c>
      <c r="F44" s="5">
        <v>66</v>
      </c>
      <c r="G44" s="5">
        <v>66</v>
      </c>
      <c r="H44" s="5">
        <v>67</v>
      </c>
      <c r="I44" s="5">
        <v>68</v>
      </c>
      <c r="J44" s="5">
        <v>69</v>
      </c>
      <c r="K44" s="5">
        <v>70</v>
      </c>
      <c r="L44" s="5">
        <v>70</v>
      </c>
      <c r="M44" s="5">
        <v>71</v>
      </c>
      <c r="N44" s="5">
        <v>72</v>
      </c>
      <c r="O44" s="5">
        <v>73</v>
      </c>
      <c r="P44" s="5">
        <v>73</v>
      </c>
      <c r="Q44" s="5">
        <v>74</v>
      </c>
      <c r="R44" s="5">
        <v>75</v>
      </c>
      <c r="S44" s="5">
        <v>76</v>
      </c>
      <c r="T44" s="5">
        <v>77</v>
      </c>
      <c r="U44" s="5">
        <v>77</v>
      </c>
      <c r="V44" s="5">
        <v>78</v>
      </c>
      <c r="W44" s="5">
        <v>79</v>
      </c>
      <c r="X44" s="5">
        <v>80</v>
      </c>
      <c r="Y44" s="5">
        <v>80</v>
      </c>
      <c r="Z44" s="5">
        <v>81</v>
      </c>
      <c r="AA44" s="5">
        <v>82</v>
      </c>
      <c r="AB44" s="5">
        <v>82</v>
      </c>
      <c r="AC44" s="5">
        <v>83</v>
      </c>
      <c r="AD44" s="5">
        <v>84</v>
      </c>
      <c r="AE44" s="5">
        <v>84</v>
      </c>
      <c r="AF44" s="5">
        <v>85</v>
      </c>
      <c r="AG44" s="5">
        <v>86</v>
      </c>
      <c r="AH44" s="5">
        <v>86</v>
      </c>
      <c r="AI44" s="5">
        <v>87</v>
      </c>
      <c r="AJ44" s="5">
        <v>87</v>
      </c>
      <c r="AK44" s="5">
        <v>88</v>
      </c>
      <c r="AL44" s="5">
        <v>89</v>
      </c>
      <c r="AM44" s="5">
        <v>89</v>
      </c>
      <c r="AN44" s="5">
        <v>90</v>
      </c>
      <c r="AO44" s="5">
        <v>90</v>
      </c>
      <c r="AP44" s="5">
        <v>91</v>
      </c>
      <c r="AQ44" s="5">
        <v>91</v>
      </c>
      <c r="AR44" s="5">
        <v>92</v>
      </c>
      <c r="AS44" s="5">
        <v>92</v>
      </c>
      <c r="AT44" s="5">
        <v>93</v>
      </c>
      <c r="AU44" s="5">
        <v>93</v>
      </c>
      <c r="AV44" s="5">
        <v>94</v>
      </c>
      <c r="AW44" s="5">
        <v>94</v>
      </c>
      <c r="AX44" s="5">
        <v>95</v>
      </c>
      <c r="AY44" s="5">
        <v>95</v>
      </c>
    </row>
    <row r="45" spans="1:51" ht="12.75" hidden="1">
      <c r="A45" s="5">
        <v>61</v>
      </c>
      <c r="B45" s="5">
        <v>61</v>
      </c>
      <c r="C45" s="5">
        <v>62</v>
      </c>
      <c r="D45" s="5">
        <v>63</v>
      </c>
      <c r="E45" s="5">
        <v>64</v>
      </c>
      <c r="F45" s="5">
        <v>65</v>
      </c>
      <c r="G45" s="5">
        <v>65</v>
      </c>
      <c r="H45" s="5">
        <v>66</v>
      </c>
      <c r="I45" s="5">
        <v>67</v>
      </c>
      <c r="J45" s="5">
        <v>68</v>
      </c>
      <c r="K45" s="5">
        <v>69</v>
      </c>
      <c r="L45" s="5">
        <v>69</v>
      </c>
      <c r="M45" s="5">
        <v>70</v>
      </c>
      <c r="N45" s="5">
        <v>71</v>
      </c>
      <c r="O45" s="5">
        <v>72</v>
      </c>
      <c r="P45" s="5">
        <v>73</v>
      </c>
      <c r="Q45" s="5">
        <v>73</v>
      </c>
      <c r="R45" s="5">
        <v>74</v>
      </c>
      <c r="S45" s="5">
        <v>75</v>
      </c>
      <c r="T45" s="5">
        <v>76</v>
      </c>
      <c r="U45" s="5">
        <v>77</v>
      </c>
      <c r="V45" s="5">
        <v>77</v>
      </c>
      <c r="W45" s="5">
        <v>78</v>
      </c>
      <c r="X45" s="5">
        <v>79</v>
      </c>
      <c r="Y45" s="5">
        <v>80</v>
      </c>
      <c r="Z45" s="5">
        <v>80</v>
      </c>
      <c r="AA45" s="5">
        <v>81</v>
      </c>
      <c r="AB45" s="5">
        <v>82</v>
      </c>
      <c r="AC45" s="5">
        <v>82</v>
      </c>
      <c r="AD45" s="5">
        <v>83</v>
      </c>
      <c r="AE45" s="5">
        <v>84</v>
      </c>
      <c r="AF45" s="5">
        <v>84</v>
      </c>
      <c r="AG45" s="5">
        <v>85</v>
      </c>
      <c r="AH45" s="5">
        <v>86</v>
      </c>
      <c r="AI45" s="5">
        <v>86</v>
      </c>
      <c r="AJ45" s="5">
        <v>87</v>
      </c>
      <c r="AK45" s="5">
        <v>88</v>
      </c>
      <c r="AL45" s="5">
        <v>88</v>
      </c>
      <c r="AM45" s="5">
        <v>89</v>
      </c>
      <c r="AN45" s="5">
        <v>89</v>
      </c>
      <c r="AO45" s="5">
        <v>90</v>
      </c>
      <c r="AP45" s="5">
        <v>90</v>
      </c>
      <c r="AQ45" s="5">
        <v>91</v>
      </c>
      <c r="AR45" s="5">
        <v>92</v>
      </c>
      <c r="AS45" s="5">
        <v>92</v>
      </c>
      <c r="AT45" s="5">
        <v>92</v>
      </c>
      <c r="AU45" s="5">
        <v>93</v>
      </c>
      <c r="AV45" s="5">
        <v>93</v>
      </c>
      <c r="AW45" s="5">
        <v>94</v>
      </c>
      <c r="AX45" s="5">
        <v>94</v>
      </c>
      <c r="AY45" s="5">
        <v>95</v>
      </c>
    </row>
    <row r="46" spans="1:51" ht="12.75" hidden="1">
      <c r="A46" s="5">
        <v>60</v>
      </c>
      <c r="B46" s="5">
        <v>60</v>
      </c>
      <c r="C46" s="5">
        <v>61</v>
      </c>
      <c r="D46" s="5">
        <v>62</v>
      </c>
      <c r="E46" s="5">
        <v>63</v>
      </c>
      <c r="F46" s="5">
        <v>64</v>
      </c>
      <c r="G46" s="5">
        <v>64</v>
      </c>
      <c r="H46" s="5">
        <v>65</v>
      </c>
      <c r="I46" s="5">
        <v>66</v>
      </c>
      <c r="J46" s="5">
        <v>67</v>
      </c>
      <c r="K46" s="5">
        <v>68</v>
      </c>
      <c r="L46" s="5">
        <v>69</v>
      </c>
      <c r="M46" s="5">
        <v>69</v>
      </c>
      <c r="N46" s="5">
        <v>70</v>
      </c>
      <c r="O46" s="5">
        <v>71</v>
      </c>
      <c r="P46" s="5">
        <v>72</v>
      </c>
      <c r="Q46" s="5">
        <v>73</v>
      </c>
      <c r="R46" s="5">
        <v>73</v>
      </c>
      <c r="S46" s="5">
        <v>74</v>
      </c>
      <c r="T46" s="5">
        <v>75</v>
      </c>
      <c r="U46" s="5">
        <v>76</v>
      </c>
      <c r="V46" s="5">
        <v>77</v>
      </c>
      <c r="W46" s="5">
        <v>77</v>
      </c>
      <c r="X46" s="5">
        <v>78</v>
      </c>
      <c r="Y46" s="5">
        <v>79</v>
      </c>
      <c r="Z46" s="5">
        <v>80</v>
      </c>
      <c r="AA46" s="5">
        <v>80</v>
      </c>
      <c r="AB46" s="5">
        <v>81</v>
      </c>
      <c r="AC46" s="5">
        <v>82</v>
      </c>
      <c r="AD46" s="5">
        <v>82</v>
      </c>
      <c r="AE46" s="5">
        <v>83</v>
      </c>
      <c r="AF46" s="5">
        <v>84</v>
      </c>
      <c r="AG46" s="5">
        <v>85</v>
      </c>
      <c r="AH46" s="5">
        <v>85</v>
      </c>
      <c r="AI46" s="5">
        <v>86</v>
      </c>
      <c r="AJ46" s="5">
        <v>87</v>
      </c>
      <c r="AK46" s="5">
        <v>87</v>
      </c>
      <c r="AL46" s="5">
        <v>88</v>
      </c>
      <c r="AM46" s="5">
        <v>88</v>
      </c>
      <c r="AN46" s="5">
        <v>89</v>
      </c>
      <c r="AO46" s="5">
        <v>90</v>
      </c>
      <c r="AP46" s="5">
        <v>90</v>
      </c>
      <c r="AQ46" s="5">
        <v>91</v>
      </c>
      <c r="AR46" s="5">
        <v>91</v>
      </c>
      <c r="AS46" s="5">
        <v>92</v>
      </c>
      <c r="AT46" s="5">
        <v>92</v>
      </c>
      <c r="AU46" s="5">
        <v>93</v>
      </c>
      <c r="AV46" s="5">
        <v>93</v>
      </c>
      <c r="AW46" s="5">
        <v>94</v>
      </c>
      <c r="AX46" s="5">
        <v>94</v>
      </c>
      <c r="AY46" s="5">
        <v>94</v>
      </c>
    </row>
    <row r="47" spans="1:51" ht="12.75" hidden="1">
      <c r="A47" s="5">
        <v>59</v>
      </c>
      <c r="B47" s="5">
        <v>59</v>
      </c>
      <c r="C47" s="5">
        <v>60</v>
      </c>
      <c r="D47" s="5">
        <v>61</v>
      </c>
      <c r="E47" s="5">
        <v>62</v>
      </c>
      <c r="F47" s="5">
        <v>63</v>
      </c>
      <c r="G47" s="5">
        <v>64</v>
      </c>
      <c r="H47" s="5">
        <v>64</v>
      </c>
      <c r="I47" s="5">
        <v>65</v>
      </c>
      <c r="J47" s="5">
        <v>66</v>
      </c>
      <c r="K47" s="5">
        <v>67</v>
      </c>
      <c r="L47" s="5">
        <v>68</v>
      </c>
      <c r="M47" s="5">
        <v>69</v>
      </c>
      <c r="N47" s="5">
        <v>69</v>
      </c>
      <c r="O47" s="5">
        <v>70</v>
      </c>
      <c r="P47" s="5">
        <v>71</v>
      </c>
      <c r="Q47" s="5">
        <v>72</v>
      </c>
      <c r="R47" s="5">
        <v>73</v>
      </c>
      <c r="S47" s="5">
        <v>73</v>
      </c>
      <c r="T47" s="5">
        <v>74</v>
      </c>
      <c r="U47" s="5">
        <v>75</v>
      </c>
      <c r="V47" s="5">
        <v>76</v>
      </c>
      <c r="W47" s="5">
        <v>77</v>
      </c>
      <c r="X47" s="5">
        <v>77</v>
      </c>
      <c r="Y47" s="5">
        <v>78</v>
      </c>
      <c r="Z47" s="5">
        <v>79</v>
      </c>
      <c r="AA47" s="5">
        <v>80</v>
      </c>
      <c r="AB47" s="5">
        <v>80</v>
      </c>
      <c r="AC47" s="5">
        <v>81</v>
      </c>
      <c r="AD47" s="5">
        <v>82</v>
      </c>
      <c r="AE47" s="5">
        <v>83</v>
      </c>
      <c r="AF47" s="5">
        <v>83</v>
      </c>
      <c r="AG47" s="5">
        <v>84</v>
      </c>
      <c r="AH47" s="5">
        <v>85</v>
      </c>
      <c r="AI47" s="5">
        <v>85</v>
      </c>
      <c r="AJ47" s="5">
        <v>86</v>
      </c>
      <c r="AK47" s="5">
        <v>87</v>
      </c>
      <c r="AL47" s="5">
        <v>87</v>
      </c>
      <c r="AM47" s="5">
        <v>88</v>
      </c>
      <c r="AN47" s="5">
        <v>89</v>
      </c>
      <c r="AO47" s="5">
        <v>89</v>
      </c>
      <c r="AP47" s="5">
        <v>90</v>
      </c>
      <c r="AQ47" s="5">
        <v>90</v>
      </c>
      <c r="AR47" s="5">
        <v>91</v>
      </c>
      <c r="AS47" s="5">
        <v>91</v>
      </c>
      <c r="AT47" s="5">
        <v>92</v>
      </c>
      <c r="AU47" s="5">
        <v>92</v>
      </c>
      <c r="AV47" s="5">
        <v>93</v>
      </c>
      <c r="AW47" s="5">
        <v>93</v>
      </c>
      <c r="AX47" s="5">
        <v>94</v>
      </c>
      <c r="AY47" s="5">
        <v>94</v>
      </c>
    </row>
    <row r="48" spans="1:51" ht="12.75" hidden="1">
      <c r="A48" s="5">
        <v>58</v>
      </c>
      <c r="B48" s="5">
        <v>58</v>
      </c>
      <c r="C48" s="5">
        <v>59</v>
      </c>
      <c r="D48" s="5">
        <v>60</v>
      </c>
      <c r="E48" s="5">
        <v>61</v>
      </c>
      <c r="F48" s="5">
        <v>62</v>
      </c>
      <c r="G48" s="5">
        <v>63</v>
      </c>
      <c r="H48" s="5">
        <v>63</v>
      </c>
      <c r="I48" s="5">
        <v>64</v>
      </c>
      <c r="J48" s="5">
        <v>65</v>
      </c>
      <c r="K48" s="5">
        <v>66</v>
      </c>
      <c r="L48" s="5">
        <v>67</v>
      </c>
      <c r="M48" s="5">
        <v>68</v>
      </c>
      <c r="N48" s="5">
        <v>68</v>
      </c>
      <c r="O48" s="5">
        <v>69</v>
      </c>
      <c r="P48" s="5">
        <v>70</v>
      </c>
      <c r="Q48" s="5">
        <v>71</v>
      </c>
      <c r="R48" s="5">
        <v>72</v>
      </c>
      <c r="S48" s="5">
        <v>73</v>
      </c>
      <c r="T48" s="5">
        <v>73</v>
      </c>
      <c r="U48" s="5">
        <v>74</v>
      </c>
      <c r="V48" s="5">
        <v>75</v>
      </c>
      <c r="W48" s="5">
        <v>76</v>
      </c>
      <c r="X48" s="5">
        <v>77</v>
      </c>
      <c r="Y48" s="5">
        <v>77</v>
      </c>
      <c r="Z48" s="5">
        <v>78</v>
      </c>
      <c r="AA48" s="5">
        <v>79</v>
      </c>
      <c r="AB48" s="5">
        <v>80</v>
      </c>
      <c r="AC48" s="5">
        <v>81</v>
      </c>
      <c r="AD48" s="5">
        <v>81</v>
      </c>
      <c r="AE48" s="5">
        <v>82</v>
      </c>
      <c r="AF48" s="5">
        <v>83</v>
      </c>
      <c r="AG48" s="5">
        <v>83</v>
      </c>
      <c r="AH48" s="5">
        <v>84</v>
      </c>
      <c r="AI48" s="5">
        <v>85</v>
      </c>
      <c r="AJ48" s="5">
        <v>85</v>
      </c>
      <c r="AK48" s="5">
        <v>86</v>
      </c>
      <c r="AL48" s="5">
        <v>87</v>
      </c>
      <c r="AM48" s="5">
        <v>87</v>
      </c>
      <c r="AN48" s="5">
        <v>88</v>
      </c>
      <c r="AO48" s="5">
        <v>89</v>
      </c>
      <c r="AP48" s="5">
        <v>89</v>
      </c>
      <c r="AQ48" s="5">
        <v>90</v>
      </c>
      <c r="AR48" s="5">
        <v>90</v>
      </c>
      <c r="AS48" s="5">
        <v>91</v>
      </c>
      <c r="AT48" s="5">
        <v>91</v>
      </c>
      <c r="AU48" s="5">
        <v>92</v>
      </c>
      <c r="AV48" s="5">
        <v>93</v>
      </c>
      <c r="AW48" s="5">
        <v>93</v>
      </c>
      <c r="AX48" s="5">
        <v>93</v>
      </c>
      <c r="AY48" s="5">
        <v>94</v>
      </c>
    </row>
    <row r="49" spans="1:51" ht="12.75" hidden="1">
      <c r="A49" s="5">
        <v>57</v>
      </c>
      <c r="B49" s="5">
        <v>57</v>
      </c>
      <c r="C49" s="5">
        <v>58</v>
      </c>
      <c r="D49" s="5">
        <v>59</v>
      </c>
      <c r="E49" s="5">
        <v>60</v>
      </c>
      <c r="F49" s="5">
        <v>61</v>
      </c>
      <c r="G49" s="5">
        <v>62</v>
      </c>
      <c r="H49" s="5">
        <v>62</v>
      </c>
      <c r="I49" s="5">
        <v>63</v>
      </c>
      <c r="J49" s="5">
        <v>64</v>
      </c>
      <c r="K49" s="5">
        <v>65</v>
      </c>
      <c r="L49" s="5">
        <v>66</v>
      </c>
      <c r="M49" s="5">
        <v>67</v>
      </c>
      <c r="N49" s="5">
        <v>68</v>
      </c>
      <c r="O49" s="5">
        <v>68</v>
      </c>
      <c r="P49" s="5">
        <v>69</v>
      </c>
      <c r="Q49" s="5">
        <v>70</v>
      </c>
      <c r="R49" s="5">
        <v>71</v>
      </c>
      <c r="S49" s="5">
        <v>72</v>
      </c>
      <c r="T49" s="5">
        <v>73</v>
      </c>
      <c r="U49" s="5">
        <v>73</v>
      </c>
      <c r="V49" s="5">
        <v>74</v>
      </c>
      <c r="W49" s="5">
        <v>75</v>
      </c>
      <c r="X49" s="5">
        <v>76</v>
      </c>
      <c r="Y49" s="5">
        <v>77</v>
      </c>
      <c r="Z49" s="5">
        <v>78</v>
      </c>
      <c r="AA49" s="5">
        <v>78</v>
      </c>
      <c r="AB49" s="5">
        <v>79</v>
      </c>
      <c r="AC49" s="5">
        <v>80</v>
      </c>
      <c r="AD49" s="5">
        <v>81</v>
      </c>
      <c r="AE49" s="5">
        <v>81</v>
      </c>
      <c r="AF49" s="5">
        <v>82</v>
      </c>
      <c r="AG49" s="5">
        <v>83</v>
      </c>
      <c r="AH49" s="5">
        <v>84</v>
      </c>
      <c r="AI49" s="5">
        <v>84</v>
      </c>
      <c r="AJ49" s="5">
        <v>85</v>
      </c>
      <c r="AK49" s="5">
        <v>86</v>
      </c>
      <c r="AL49" s="5">
        <v>86</v>
      </c>
      <c r="AM49" s="5">
        <v>87</v>
      </c>
      <c r="AN49" s="5">
        <v>88</v>
      </c>
      <c r="AO49" s="5">
        <v>88</v>
      </c>
      <c r="AP49" s="5">
        <v>89</v>
      </c>
      <c r="AQ49" s="5">
        <v>89</v>
      </c>
      <c r="AR49" s="5">
        <v>90</v>
      </c>
      <c r="AS49" s="5">
        <v>91</v>
      </c>
      <c r="AT49" s="5">
        <v>91</v>
      </c>
      <c r="AU49" s="5">
        <v>92</v>
      </c>
      <c r="AV49" s="5">
        <v>92</v>
      </c>
      <c r="AW49" s="5">
        <v>93</v>
      </c>
      <c r="AX49" s="5">
        <v>93</v>
      </c>
      <c r="AY49" s="5">
        <v>94</v>
      </c>
    </row>
    <row r="50" spans="1:51" ht="12.75" hidden="1">
      <c r="A50" s="5">
        <v>56</v>
      </c>
      <c r="B50" s="5">
        <v>56</v>
      </c>
      <c r="C50" s="5">
        <v>57</v>
      </c>
      <c r="D50" s="5">
        <v>58</v>
      </c>
      <c r="E50" s="5">
        <v>59</v>
      </c>
      <c r="F50" s="5">
        <v>60</v>
      </c>
      <c r="G50" s="5">
        <v>61</v>
      </c>
      <c r="H50" s="5">
        <v>62</v>
      </c>
      <c r="I50" s="5">
        <v>62</v>
      </c>
      <c r="J50" s="5">
        <v>63</v>
      </c>
      <c r="K50" s="5">
        <v>64</v>
      </c>
      <c r="L50" s="5">
        <v>65</v>
      </c>
      <c r="M50" s="5">
        <v>66</v>
      </c>
      <c r="N50" s="5">
        <v>67</v>
      </c>
      <c r="O50" s="5">
        <v>68</v>
      </c>
      <c r="P50" s="5">
        <v>68</v>
      </c>
      <c r="Q50" s="5">
        <v>69</v>
      </c>
      <c r="R50" s="5">
        <v>70</v>
      </c>
      <c r="S50" s="5">
        <v>71</v>
      </c>
      <c r="T50" s="5">
        <v>72</v>
      </c>
      <c r="U50" s="5">
        <v>73</v>
      </c>
      <c r="V50" s="5">
        <v>74</v>
      </c>
      <c r="W50" s="5">
        <v>74</v>
      </c>
      <c r="X50" s="5">
        <v>75</v>
      </c>
      <c r="Y50" s="5">
        <v>76</v>
      </c>
      <c r="Z50" s="5">
        <v>77</v>
      </c>
      <c r="AA50" s="5">
        <v>78</v>
      </c>
      <c r="AB50" s="5">
        <v>78</v>
      </c>
      <c r="AC50" s="5">
        <v>79</v>
      </c>
      <c r="AD50" s="5">
        <v>80</v>
      </c>
      <c r="AE50" s="5">
        <v>81</v>
      </c>
      <c r="AF50" s="5">
        <v>82</v>
      </c>
      <c r="AG50" s="5">
        <v>82</v>
      </c>
      <c r="AH50" s="5">
        <v>83</v>
      </c>
      <c r="AI50" s="5">
        <v>84</v>
      </c>
      <c r="AJ50" s="5">
        <v>84</v>
      </c>
      <c r="AK50" s="5">
        <v>85</v>
      </c>
      <c r="AL50" s="5">
        <v>86</v>
      </c>
      <c r="AM50" s="5">
        <v>86</v>
      </c>
      <c r="AN50" s="5">
        <v>87</v>
      </c>
      <c r="AO50" s="5">
        <v>88</v>
      </c>
      <c r="AP50" s="5">
        <v>88</v>
      </c>
      <c r="AQ50" s="5">
        <v>89</v>
      </c>
      <c r="AR50" s="5">
        <v>90</v>
      </c>
      <c r="AS50" s="5">
        <v>90</v>
      </c>
      <c r="AT50" s="5">
        <v>91</v>
      </c>
      <c r="AU50" s="5">
        <v>91</v>
      </c>
      <c r="AV50" s="5">
        <v>92</v>
      </c>
      <c r="AW50" s="5">
        <v>92</v>
      </c>
      <c r="AX50" s="5">
        <v>93</v>
      </c>
      <c r="AY50" s="5">
        <v>93</v>
      </c>
    </row>
    <row r="51" spans="1:51" ht="12.75" hidden="1">
      <c r="A51" s="5">
        <v>55</v>
      </c>
      <c r="B51" s="5">
        <v>55</v>
      </c>
      <c r="C51" s="5">
        <v>56</v>
      </c>
      <c r="D51" s="5">
        <v>57</v>
      </c>
      <c r="E51" s="5">
        <v>58</v>
      </c>
      <c r="F51" s="5">
        <v>59</v>
      </c>
      <c r="G51" s="5">
        <v>60</v>
      </c>
      <c r="H51" s="5">
        <v>61</v>
      </c>
      <c r="I51" s="5">
        <v>61</v>
      </c>
      <c r="J51" s="5">
        <v>62</v>
      </c>
      <c r="K51" s="5">
        <v>63</v>
      </c>
      <c r="L51" s="5">
        <v>64</v>
      </c>
      <c r="M51" s="5">
        <v>65</v>
      </c>
      <c r="N51" s="5">
        <v>66</v>
      </c>
      <c r="O51" s="5">
        <v>67</v>
      </c>
      <c r="P51" s="5">
        <v>68</v>
      </c>
      <c r="Q51" s="5">
        <v>68</v>
      </c>
      <c r="R51" s="5">
        <v>69</v>
      </c>
      <c r="S51" s="5">
        <v>70</v>
      </c>
      <c r="T51" s="5">
        <v>71</v>
      </c>
      <c r="U51" s="5">
        <v>72</v>
      </c>
      <c r="V51" s="5">
        <v>73</v>
      </c>
      <c r="W51" s="5">
        <v>74</v>
      </c>
      <c r="X51" s="5">
        <v>74</v>
      </c>
      <c r="Y51" s="5">
        <v>75</v>
      </c>
      <c r="Z51" s="5">
        <v>76</v>
      </c>
      <c r="AA51" s="5">
        <v>77</v>
      </c>
      <c r="AB51" s="5">
        <v>78</v>
      </c>
      <c r="AC51" s="5">
        <v>79</v>
      </c>
      <c r="AD51" s="5">
        <v>79</v>
      </c>
      <c r="AE51" s="5">
        <v>80</v>
      </c>
      <c r="AF51" s="5">
        <v>81</v>
      </c>
      <c r="AG51" s="5">
        <v>82</v>
      </c>
      <c r="AH51" s="5">
        <v>82</v>
      </c>
      <c r="AI51" s="5">
        <v>83</v>
      </c>
      <c r="AJ51" s="5">
        <v>84</v>
      </c>
      <c r="AK51" s="5">
        <v>85</v>
      </c>
      <c r="AL51" s="5">
        <v>85</v>
      </c>
      <c r="AM51" s="5">
        <v>86</v>
      </c>
      <c r="AN51" s="5">
        <v>87</v>
      </c>
      <c r="AO51" s="5">
        <v>87</v>
      </c>
      <c r="AP51" s="5">
        <v>88</v>
      </c>
      <c r="AQ51" s="5">
        <v>89</v>
      </c>
      <c r="AR51" s="5">
        <v>89</v>
      </c>
      <c r="AS51" s="5">
        <v>90</v>
      </c>
      <c r="AT51" s="5">
        <v>90</v>
      </c>
      <c r="AU51" s="5">
        <v>91</v>
      </c>
      <c r="AV51" s="5">
        <v>92</v>
      </c>
      <c r="AW51" s="5">
        <v>92</v>
      </c>
      <c r="AX51" s="5">
        <v>93</v>
      </c>
      <c r="AY51" s="5">
        <v>93</v>
      </c>
    </row>
    <row r="52" spans="1:51" ht="12.75" hidden="1">
      <c r="A52" s="5">
        <v>54</v>
      </c>
      <c r="B52" s="5">
        <v>54</v>
      </c>
      <c r="C52" s="5">
        <v>55</v>
      </c>
      <c r="D52" s="5">
        <v>56</v>
      </c>
      <c r="E52" s="5">
        <v>57</v>
      </c>
      <c r="F52" s="5">
        <v>58</v>
      </c>
      <c r="G52" s="5">
        <v>59</v>
      </c>
      <c r="H52" s="5">
        <v>60</v>
      </c>
      <c r="I52" s="5">
        <v>61</v>
      </c>
      <c r="J52" s="5">
        <v>61</v>
      </c>
      <c r="K52" s="5">
        <v>62</v>
      </c>
      <c r="L52" s="5">
        <v>63</v>
      </c>
      <c r="M52" s="5">
        <v>64</v>
      </c>
      <c r="N52" s="5">
        <v>65</v>
      </c>
      <c r="O52" s="5">
        <v>66</v>
      </c>
      <c r="P52" s="5">
        <v>67</v>
      </c>
      <c r="Q52" s="5">
        <v>68</v>
      </c>
      <c r="R52" s="5">
        <v>68</v>
      </c>
      <c r="S52" s="5">
        <v>69</v>
      </c>
      <c r="T52" s="5">
        <v>70</v>
      </c>
      <c r="U52" s="5">
        <v>71</v>
      </c>
      <c r="V52" s="5">
        <v>72</v>
      </c>
      <c r="W52" s="5">
        <v>73</v>
      </c>
      <c r="X52" s="5">
        <v>74</v>
      </c>
      <c r="Y52" s="5">
        <v>74</v>
      </c>
      <c r="Z52" s="5">
        <v>75</v>
      </c>
      <c r="AA52" s="5">
        <v>76</v>
      </c>
      <c r="AB52" s="5">
        <v>77</v>
      </c>
      <c r="AC52" s="5">
        <v>78</v>
      </c>
      <c r="AD52" s="5">
        <v>79</v>
      </c>
      <c r="AE52" s="5">
        <v>79</v>
      </c>
      <c r="AF52" s="5">
        <v>80</v>
      </c>
      <c r="AG52" s="5">
        <v>81</v>
      </c>
      <c r="AH52" s="5">
        <v>82</v>
      </c>
      <c r="AI52" s="5">
        <v>83</v>
      </c>
      <c r="AJ52" s="5">
        <v>83</v>
      </c>
      <c r="AK52" s="5">
        <v>84</v>
      </c>
      <c r="AL52" s="5">
        <v>85</v>
      </c>
      <c r="AM52" s="5">
        <v>86</v>
      </c>
      <c r="AN52" s="5">
        <v>86</v>
      </c>
      <c r="AO52" s="5">
        <v>87</v>
      </c>
      <c r="AP52" s="5">
        <v>88</v>
      </c>
      <c r="AQ52" s="5">
        <v>88</v>
      </c>
      <c r="AR52" s="5">
        <v>89</v>
      </c>
      <c r="AS52" s="5">
        <v>89</v>
      </c>
      <c r="AT52" s="5">
        <v>90</v>
      </c>
      <c r="AU52" s="5">
        <v>91</v>
      </c>
      <c r="AV52" s="5">
        <v>91</v>
      </c>
      <c r="AW52" s="5">
        <v>92</v>
      </c>
      <c r="AX52" s="5">
        <v>92</v>
      </c>
      <c r="AY52" s="5">
        <v>93</v>
      </c>
    </row>
    <row r="53" spans="1:51" ht="12.75" hidden="1">
      <c r="A53" s="5">
        <v>53</v>
      </c>
      <c r="B53" s="5">
        <v>53</v>
      </c>
      <c r="C53" s="5">
        <v>54</v>
      </c>
      <c r="D53" s="5">
        <v>55</v>
      </c>
      <c r="E53" s="5">
        <v>56</v>
      </c>
      <c r="F53" s="5">
        <v>57</v>
      </c>
      <c r="G53" s="5">
        <v>58</v>
      </c>
      <c r="H53" s="5">
        <v>59</v>
      </c>
      <c r="I53" s="5">
        <v>60</v>
      </c>
      <c r="J53" s="5">
        <v>60</v>
      </c>
      <c r="K53" s="5">
        <v>61</v>
      </c>
      <c r="L53" s="5">
        <v>62</v>
      </c>
      <c r="M53" s="5">
        <v>63</v>
      </c>
      <c r="N53" s="5">
        <v>64</v>
      </c>
      <c r="O53" s="5">
        <v>65</v>
      </c>
      <c r="P53" s="5">
        <v>66</v>
      </c>
      <c r="Q53" s="5">
        <v>67</v>
      </c>
      <c r="R53" s="5">
        <v>68</v>
      </c>
      <c r="S53" s="5">
        <v>69</v>
      </c>
      <c r="T53" s="5">
        <v>69</v>
      </c>
      <c r="U53" s="5">
        <v>70</v>
      </c>
      <c r="V53" s="5">
        <v>71</v>
      </c>
      <c r="W53" s="5">
        <v>72</v>
      </c>
      <c r="X53" s="5">
        <v>73</v>
      </c>
      <c r="Y53" s="5">
        <v>74</v>
      </c>
      <c r="Z53" s="5">
        <v>75</v>
      </c>
      <c r="AA53" s="5">
        <v>76</v>
      </c>
      <c r="AB53" s="5">
        <v>76</v>
      </c>
      <c r="AC53" s="5">
        <v>77</v>
      </c>
      <c r="AD53" s="5">
        <v>78</v>
      </c>
      <c r="AE53" s="5">
        <v>79</v>
      </c>
      <c r="AF53" s="5">
        <v>80</v>
      </c>
      <c r="AG53" s="5">
        <v>80</v>
      </c>
      <c r="AH53" s="5">
        <v>81</v>
      </c>
      <c r="AI53" s="5">
        <v>82</v>
      </c>
      <c r="AJ53" s="5">
        <v>83</v>
      </c>
      <c r="AK53" s="5">
        <v>84</v>
      </c>
      <c r="AL53" s="5">
        <v>84</v>
      </c>
      <c r="AM53" s="5">
        <v>85</v>
      </c>
      <c r="AN53" s="5">
        <v>86</v>
      </c>
      <c r="AO53" s="5">
        <v>86</v>
      </c>
      <c r="AP53" s="5">
        <v>87</v>
      </c>
      <c r="AQ53" s="5">
        <v>88</v>
      </c>
      <c r="AR53" s="5">
        <v>88</v>
      </c>
      <c r="AS53" s="5">
        <v>89</v>
      </c>
      <c r="AT53" s="5">
        <v>90</v>
      </c>
      <c r="AU53" s="5">
        <v>90</v>
      </c>
      <c r="AV53" s="5">
        <v>91</v>
      </c>
      <c r="AW53" s="5">
        <v>91</v>
      </c>
      <c r="AX53" s="5">
        <v>92</v>
      </c>
      <c r="AY53" s="5">
        <v>93</v>
      </c>
    </row>
    <row r="54" spans="1:51" ht="12.75" hidden="1">
      <c r="A54" s="5">
        <v>52</v>
      </c>
      <c r="B54" s="5">
        <v>52</v>
      </c>
      <c r="C54" s="5">
        <v>53</v>
      </c>
      <c r="D54" s="5">
        <v>54</v>
      </c>
      <c r="E54" s="5">
        <v>55</v>
      </c>
      <c r="F54" s="5">
        <v>56</v>
      </c>
      <c r="G54" s="5">
        <v>57</v>
      </c>
      <c r="H54" s="5">
        <v>58</v>
      </c>
      <c r="I54" s="5">
        <v>59</v>
      </c>
      <c r="J54" s="5">
        <v>60</v>
      </c>
      <c r="K54" s="5">
        <v>60</v>
      </c>
      <c r="L54" s="5">
        <v>61</v>
      </c>
      <c r="M54" s="5">
        <v>62</v>
      </c>
      <c r="N54" s="5">
        <v>63</v>
      </c>
      <c r="O54" s="5">
        <v>64</v>
      </c>
      <c r="P54" s="5">
        <v>65</v>
      </c>
      <c r="Q54" s="5">
        <v>66</v>
      </c>
      <c r="R54" s="5">
        <v>67</v>
      </c>
      <c r="S54" s="5">
        <v>68</v>
      </c>
      <c r="T54" s="5">
        <v>69</v>
      </c>
      <c r="U54" s="5">
        <v>69</v>
      </c>
      <c r="V54" s="5">
        <v>70</v>
      </c>
      <c r="W54" s="5">
        <v>71</v>
      </c>
      <c r="X54" s="5">
        <v>72</v>
      </c>
      <c r="Y54" s="5">
        <v>73</v>
      </c>
      <c r="Z54" s="5">
        <v>74</v>
      </c>
      <c r="AA54" s="5">
        <v>75</v>
      </c>
      <c r="AB54" s="5">
        <v>76</v>
      </c>
      <c r="AC54" s="5">
        <v>76</v>
      </c>
      <c r="AD54" s="5">
        <v>77</v>
      </c>
      <c r="AE54" s="5">
        <v>78</v>
      </c>
      <c r="AF54" s="5">
        <v>79</v>
      </c>
      <c r="AG54" s="5">
        <v>80</v>
      </c>
      <c r="AH54" s="5">
        <v>81</v>
      </c>
      <c r="AI54" s="5">
        <v>81</v>
      </c>
      <c r="AJ54" s="5">
        <v>82</v>
      </c>
      <c r="AK54" s="5">
        <v>83</v>
      </c>
      <c r="AL54" s="5">
        <v>84</v>
      </c>
      <c r="AM54" s="5">
        <v>84</v>
      </c>
      <c r="AN54" s="5">
        <v>85</v>
      </c>
      <c r="AO54" s="5">
        <v>86</v>
      </c>
      <c r="AP54" s="5">
        <v>87</v>
      </c>
      <c r="AQ54" s="5">
        <v>87</v>
      </c>
      <c r="AR54" s="5">
        <v>88</v>
      </c>
      <c r="AS54" s="5">
        <v>89</v>
      </c>
      <c r="AT54" s="5">
        <v>89</v>
      </c>
      <c r="AU54" s="5">
        <v>90</v>
      </c>
      <c r="AV54" s="5">
        <v>90</v>
      </c>
      <c r="AW54" s="5">
        <v>91</v>
      </c>
      <c r="AX54" s="5">
        <v>92</v>
      </c>
      <c r="AY54" s="5">
        <v>92</v>
      </c>
    </row>
    <row r="55" spans="1:51" ht="12.75" hidden="1">
      <c r="A55" s="5">
        <v>51</v>
      </c>
      <c r="B55" s="5">
        <v>51</v>
      </c>
      <c r="C55" s="5">
        <v>52</v>
      </c>
      <c r="D55" s="5">
        <v>53</v>
      </c>
      <c r="E55" s="5">
        <v>54</v>
      </c>
      <c r="F55" s="5">
        <v>55</v>
      </c>
      <c r="G55" s="5">
        <v>56</v>
      </c>
      <c r="H55" s="5">
        <v>57</v>
      </c>
      <c r="I55" s="5">
        <v>58</v>
      </c>
      <c r="J55" s="5">
        <v>59</v>
      </c>
      <c r="K55" s="5">
        <v>59</v>
      </c>
      <c r="L55" s="5">
        <v>60</v>
      </c>
      <c r="M55" s="5">
        <v>61</v>
      </c>
      <c r="N55" s="5">
        <v>62</v>
      </c>
      <c r="O55" s="5">
        <v>63</v>
      </c>
      <c r="P55" s="5">
        <v>64</v>
      </c>
      <c r="Q55" s="5">
        <v>65</v>
      </c>
      <c r="R55" s="5">
        <v>66</v>
      </c>
      <c r="S55" s="5">
        <v>67</v>
      </c>
      <c r="T55" s="5">
        <v>68</v>
      </c>
      <c r="U55" s="5">
        <v>69</v>
      </c>
      <c r="V55" s="5">
        <v>70</v>
      </c>
      <c r="W55" s="5">
        <v>70</v>
      </c>
      <c r="X55" s="5">
        <v>71</v>
      </c>
      <c r="Y55" s="5">
        <v>72</v>
      </c>
      <c r="Z55" s="5">
        <v>73</v>
      </c>
      <c r="AA55" s="5">
        <v>74</v>
      </c>
      <c r="AB55" s="5">
        <v>75</v>
      </c>
      <c r="AC55" s="5">
        <v>76</v>
      </c>
      <c r="AD55" s="5">
        <v>77</v>
      </c>
      <c r="AE55" s="5">
        <v>77</v>
      </c>
      <c r="AF55" s="5">
        <v>78</v>
      </c>
      <c r="AG55" s="5">
        <v>79</v>
      </c>
      <c r="AH55" s="5">
        <v>80</v>
      </c>
      <c r="AI55" s="5">
        <v>81</v>
      </c>
      <c r="AJ55" s="5">
        <v>82</v>
      </c>
      <c r="AK55" s="5">
        <v>82</v>
      </c>
      <c r="AL55" s="5">
        <v>83</v>
      </c>
      <c r="AM55" s="5">
        <v>84</v>
      </c>
      <c r="AN55" s="5">
        <v>85</v>
      </c>
      <c r="AO55" s="5">
        <v>85</v>
      </c>
      <c r="AP55" s="5">
        <v>86</v>
      </c>
      <c r="AQ55" s="5">
        <v>87</v>
      </c>
      <c r="AR55" s="5">
        <v>88</v>
      </c>
      <c r="AS55" s="5">
        <v>88</v>
      </c>
      <c r="AT55" s="5">
        <v>89</v>
      </c>
      <c r="AU55" s="5">
        <v>90</v>
      </c>
      <c r="AV55" s="5">
        <v>90</v>
      </c>
      <c r="AW55" s="5">
        <v>91</v>
      </c>
      <c r="AX55" s="5">
        <v>91</v>
      </c>
      <c r="AY55" s="5">
        <v>92</v>
      </c>
    </row>
    <row r="56" spans="1:51" ht="12.75" hidden="1">
      <c r="A56" s="5">
        <v>50</v>
      </c>
      <c r="B56" s="5">
        <v>50</v>
      </c>
      <c r="C56" s="5">
        <v>51</v>
      </c>
      <c r="D56" s="5">
        <v>52</v>
      </c>
      <c r="E56" s="5">
        <v>53</v>
      </c>
      <c r="F56" s="5">
        <v>54</v>
      </c>
      <c r="G56" s="5">
        <v>55</v>
      </c>
      <c r="H56" s="5">
        <v>56</v>
      </c>
      <c r="I56" s="5">
        <v>57</v>
      </c>
      <c r="J56" s="5">
        <v>58</v>
      </c>
      <c r="K56" s="5">
        <v>59</v>
      </c>
      <c r="L56" s="5">
        <v>59</v>
      </c>
      <c r="M56" s="5">
        <v>60</v>
      </c>
      <c r="N56" s="5">
        <v>61</v>
      </c>
      <c r="O56" s="5">
        <v>62</v>
      </c>
      <c r="P56" s="5">
        <v>63</v>
      </c>
      <c r="Q56" s="5">
        <v>64</v>
      </c>
      <c r="R56" s="5">
        <v>65</v>
      </c>
      <c r="S56" s="5">
        <v>66</v>
      </c>
      <c r="T56" s="5">
        <v>67</v>
      </c>
      <c r="U56" s="5">
        <v>68</v>
      </c>
      <c r="V56" s="5">
        <v>69</v>
      </c>
      <c r="W56" s="5">
        <v>70</v>
      </c>
      <c r="X56" s="5">
        <v>71</v>
      </c>
      <c r="Y56" s="5">
        <v>71</v>
      </c>
      <c r="Z56" s="5">
        <v>72</v>
      </c>
      <c r="AA56" s="5">
        <v>73</v>
      </c>
      <c r="AB56" s="5">
        <v>74</v>
      </c>
      <c r="AC56" s="5">
        <v>75</v>
      </c>
      <c r="AD56" s="5">
        <v>76</v>
      </c>
      <c r="AE56" s="5">
        <v>77</v>
      </c>
      <c r="AF56" s="5">
        <v>78</v>
      </c>
      <c r="AG56" s="5">
        <v>79</v>
      </c>
      <c r="AH56" s="5">
        <v>79</v>
      </c>
      <c r="AI56" s="5">
        <v>80</v>
      </c>
      <c r="AJ56" s="5">
        <v>81</v>
      </c>
      <c r="AK56" s="5">
        <v>82</v>
      </c>
      <c r="AL56" s="5">
        <v>83</v>
      </c>
      <c r="AM56" s="5">
        <v>83</v>
      </c>
      <c r="AN56" s="5">
        <v>84</v>
      </c>
      <c r="AO56" s="5">
        <v>85</v>
      </c>
      <c r="AP56" s="5">
        <v>86</v>
      </c>
      <c r="AQ56" s="5">
        <v>86</v>
      </c>
      <c r="AR56" s="5">
        <v>87</v>
      </c>
      <c r="AS56" s="5">
        <v>88</v>
      </c>
      <c r="AT56" s="5">
        <v>88</v>
      </c>
      <c r="AU56" s="5">
        <v>89</v>
      </c>
      <c r="AV56" s="5">
        <v>90</v>
      </c>
      <c r="AW56" s="5">
        <v>90</v>
      </c>
      <c r="AX56" s="5">
        <v>91</v>
      </c>
      <c r="AY56" s="5">
        <v>92</v>
      </c>
    </row>
    <row r="57" spans="1:51" ht="12.75" hidden="1">
      <c r="A57" s="5">
        <v>49</v>
      </c>
      <c r="B57" s="5">
        <v>49</v>
      </c>
      <c r="C57" s="5">
        <v>50</v>
      </c>
      <c r="D57" s="5">
        <v>51</v>
      </c>
      <c r="E57" s="5">
        <v>52</v>
      </c>
      <c r="F57" s="5">
        <v>53</v>
      </c>
      <c r="G57" s="5">
        <v>54</v>
      </c>
      <c r="H57" s="5">
        <v>55</v>
      </c>
      <c r="I57" s="5">
        <v>56</v>
      </c>
      <c r="J57" s="5">
        <v>57</v>
      </c>
      <c r="K57" s="5">
        <v>58</v>
      </c>
      <c r="L57" s="5">
        <v>59</v>
      </c>
      <c r="M57" s="5">
        <v>59</v>
      </c>
      <c r="N57" s="5">
        <v>60</v>
      </c>
      <c r="O57" s="5">
        <v>61</v>
      </c>
      <c r="P57" s="5">
        <v>62</v>
      </c>
      <c r="Q57" s="5">
        <v>63</v>
      </c>
      <c r="R57" s="5">
        <v>64</v>
      </c>
      <c r="S57" s="5">
        <v>65</v>
      </c>
      <c r="T57" s="5">
        <v>66</v>
      </c>
      <c r="U57" s="5">
        <v>67</v>
      </c>
      <c r="V57" s="5">
        <v>68</v>
      </c>
      <c r="W57" s="5">
        <v>69</v>
      </c>
      <c r="X57" s="5">
        <v>70</v>
      </c>
      <c r="Y57" s="5">
        <v>71</v>
      </c>
      <c r="Z57" s="5">
        <v>72</v>
      </c>
      <c r="AA57" s="5">
        <v>73</v>
      </c>
      <c r="AB57" s="5">
        <v>73</v>
      </c>
      <c r="AC57" s="5">
        <v>74</v>
      </c>
      <c r="AD57" s="5">
        <v>75</v>
      </c>
      <c r="AE57" s="5">
        <v>76</v>
      </c>
      <c r="AF57" s="5">
        <v>77</v>
      </c>
      <c r="AG57" s="5">
        <v>78</v>
      </c>
      <c r="AH57" s="5">
        <v>79</v>
      </c>
      <c r="AI57" s="5">
        <v>80</v>
      </c>
      <c r="AJ57" s="5">
        <v>80</v>
      </c>
      <c r="AK57" s="5">
        <v>81</v>
      </c>
      <c r="AL57" s="5">
        <v>82</v>
      </c>
      <c r="AM57" s="5">
        <v>83</v>
      </c>
      <c r="AN57" s="5">
        <v>84</v>
      </c>
      <c r="AO57" s="5">
        <v>84</v>
      </c>
      <c r="AP57" s="5">
        <v>85</v>
      </c>
      <c r="AQ57" s="5">
        <v>86</v>
      </c>
      <c r="AR57" s="5">
        <v>87</v>
      </c>
      <c r="AS57" s="5">
        <v>87</v>
      </c>
      <c r="AT57" s="5">
        <v>88</v>
      </c>
      <c r="AU57" s="5">
        <v>89</v>
      </c>
      <c r="AV57" s="5">
        <v>89</v>
      </c>
      <c r="AW57" s="5">
        <v>90</v>
      </c>
      <c r="AX57" s="5">
        <v>91</v>
      </c>
      <c r="AY57" s="5">
        <v>91</v>
      </c>
    </row>
    <row r="58" spans="1:51" ht="12.75" hidden="1">
      <c r="A58" s="5">
        <v>48</v>
      </c>
      <c r="B58" s="5">
        <v>48</v>
      </c>
      <c r="C58" s="5">
        <v>49</v>
      </c>
      <c r="D58" s="5">
        <v>50</v>
      </c>
      <c r="E58" s="5">
        <v>51</v>
      </c>
      <c r="F58" s="5">
        <v>52</v>
      </c>
      <c r="G58" s="5">
        <v>53</v>
      </c>
      <c r="H58" s="5">
        <v>54</v>
      </c>
      <c r="I58" s="5">
        <v>55</v>
      </c>
      <c r="J58" s="5">
        <v>56</v>
      </c>
      <c r="K58" s="5">
        <v>57</v>
      </c>
      <c r="L58" s="5">
        <v>58</v>
      </c>
      <c r="M58" s="5">
        <v>59</v>
      </c>
      <c r="N58" s="5">
        <v>59</v>
      </c>
      <c r="O58" s="5">
        <v>60</v>
      </c>
      <c r="P58" s="5">
        <v>61</v>
      </c>
      <c r="Q58" s="5">
        <v>62</v>
      </c>
      <c r="R58" s="5">
        <v>63</v>
      </c>
      <c r="S58" s="5">
        <v>64</v>
      </c>
      <c r="T58" s="5">
        <v>65</v>
      </c>
      <c r="U58" s="5">
        <v>66</v>
      </c>
      <c r="V58" s="5">
        <v>67</v>
      </c>
      <c r="W58" s="5">
        <v>68</v>
      </c>
      <c r="X58" s="5">
        <v>69</v>
      </c>
      <c r="Y58" s="5">
        <v>70</v>
      </c>
      <c r="Z58" s="5">
        <v>71</v>
      </c>
      <c r="AA58" s="5">
        <v>72</v>
      </c>
      <c r="AB58" s="5">
        <v>73</v>
      </c>
      <c r="AC58" s="5">
        <v>74</v>
      </c>
      <c r="AD58" s="5">
        <v>74</v>
      </c>
      <c r="AE58" s="5">
        <v>75</v>
      </c>
      <c r="AF58" s="5">
        <v>76</v>
      </c>
      <c r="AG58" s="5">
        <v>77</v>
      </c>
      <c r="AH58" s="5">
        <v>78</v>
      </c>
      <c r="AI58" s="5">
        <v>79</v>
      </c>
      <c r="AJ58" s="5">
        <v>80</v>
      </c>
      <c r="AK58" s="5">
        <v>81</v>
      </c>
      <c r="AL58" s="5">
        <v>81</v>
      </c>
      <c r="AM58" s="5">
        <v>82</v>
      </c>
      <c r="AN58" s="5">
        <v>83</v>
      </c>
      <c r="AO58" s="5">
        <v>84</v>
      </c>
      <c r="AP58" s="5">
        <v>85</v>
      </c>
      <c r="AQ58" s="5">
        <v>85</v>
      </c>
      <c r="AR58" s="5">
        <v>86</v>
      </c>
      <c r="AS58" s="5">
        <v>87</v>
      </c>
      <c r="AT58" s="5">
        <v>88</v>
      </c>
      <c r="AU58" s="5">
        <v>88</v>
      </c>
      <c r="AV58" s="5">
        <v>89</v>
      </c>
      <c r="AW58" s="5">
        <v>90</v>
      </c>
      <c r="AX58" s="5">
        <v>90</v>
      </c>
      <c r="AY58" s="5">
        <v>91</v>
      </c>
    </row>
    <row r="59" spans="1:51" ht="12.75" hidden="1">
      <c r="A59" s="5">
        <v>47</v>
      </c>
      <c r="B59" s="5">
        <v>47</v>
      </c>
      <c r="C59" s="5">
        <v>48</v>
      </c>
      <c r="D59" s="5">
        <v>49</v>
      </c>
      <c r="E59" s="5">
        <v>50</v>
      </c>
      <c r="F59" s="5">
        <v>51</v>
      </c>
      <c r="G59" s="5">
        <v>52</v>
      </c>
      <c r="H59" s="5">
        <v>53</v>
      </c>
      <c r="I59" s="5">
        <v>54</v>
      </c>
      <c r="J59" s="5">
        <v>55</v>
      </c>
      <c r="K59" s="5">
        <v>56</v>
      </c>
      <c r="L59" s="5">
        <v>57</v>
      </c>
      <c r="M59" s="5">
        <v>58</v>
      </c>
      <c r="N59" s="5">
        <v>59</v>
      </c>
      <c r="O59" s="5">
        <v>59</v>
      </c>
      <c r="P59" s="5">
        <v>60</v>
      </c>
      <c r="Q59" s="5">
        <v>61</v>
      </c>
      <c r="R59" s="5">
        <v>62</v>
      </c>
      <c r="S59" s="5">
        <v>63</v>
      </c>
      <c r="T59" s="5">
        <v>64</v>
      </c>
      <c r="U59" s="5">
        <v>65</v>
      </c>
      <c r="V59" s="5">
        <v>66</v>
      </c>
      <c r="W59" s="5">
        <v>67</v>
      </c>
      <c r="X59" s="5">
        <v>68</v>
      </c>
      <c r="Y59" s="5">
        <v>69</v>
      </c>
      <c r="Z59" s="5">
        <v>70</v>
      </c>
      <c r="AA59" s="5">
        <v>71</v>
      </c>
      <c r="AB59" s="5">
        <v>72</v>
      </c>
      <c r="AC59" s="5">
        <v>73</v>
      </c>
      <c r="AD59" s="5">
        <v>74</v>
      </c>
      <c r="AE59" s="5">
        <v>75</v>
      </c>
      <c r="AF59" s="5">
        <v>76</v>
      </c>
      <c r="AG59" s="5">
        <v>77</v>
      </c>
      <c r="AH59" s="5">
        <v>77</v>
      </c>
      <c r="AI59" s="5">
        <v>78</v>
      </c>
      <c r="AJ59" s="5">
        <v>79</v>
      </c>
      <c r="AK59" s="5">
        <v>80</v>
      </c>
      <c r="AL59" s="5">
        <v>81</v>
      </c>
      <c r="AM59" s="5">
        <v>82</v>
      </c>
      <c r="AN59" s="5">
        <v>83</v>
      </c>
      <c r="AO59" s="5">
        <v>83</v>
      </c>
      <c r="AP59" s="5">
        <v>84</v>
      </c>
      <c r="AQ59" s="5">
        <v>85</v>
      </c>
      <c r="AR59" s="5">
        <v>86</v>
      </c>
      <c r="AS59" s="5">
        <v>86</v>
      </c>
      <c r="AT59" s="5">
        <v>87</v>
      </c>
      <c r="AU59" s="5">
        <v>88</v>
      </c>
      <c r="AV59" s="5">
        <v>89</v>
      </c>
      <c r="AW59" s="5">
        <v>89</v>
      </c>
      <c r="AX59" s="5">
        <v>90</v>
      </c>
      <c r="AY59" s="5">
        <v>91</v>
      </c>
    </row>
    <row r="60" spans="1:51" ht="12.75" hidden="1">
      <c r="A60" s="5">
        <v>46</v>
      </c>
      <c r="B60" s="5">
        <v>46</v>
      </c>
      <c r="C60" s="5">
        <v>47</v>
      </c>
      <c r="D60" s="5">
        <v>48</v>
      </c>
      <c r="E60" s="5">
        <v>49</v>
      </c>
      <c r="F60" s="5">
        <v>50</v>
      </c>
      <c r="G60" s="5">
        <v>51</v>
      </c>
      <c r="H60" s="5">
        <v>52</v>
      </c>
      <c r="I60" s="5">
        <v>53</v>
      </c>
      <c r="J60" s="5">
        <v>54</v>
      </c>
      <c r="K60" s="5">
        <v>55</v>
      </c>
      <c r="L60" s="5">
        <v>56</v>
      </c>
      <c r="M60" s="5">
        <v>57</v>
      </c>
      <c r="N60" s="5">
        <v>58</v>
      </c>
      <c r="O60" s="5">
        <v>59</v>
      </c>
      <c r="P60" s="5">
        <v>60</v>
      </c>
      <c r="Q60" s="5">
        <v>60</v>
      </c>
      <c r="R60" s="5">
        <v>61</v>
      </c>
      <c r="S60" s="5">
        <v>62</v>
      </c>
      <c r="T60" s="5">
        <v>63</v>
      </c>
      <c r="U60" s="5">
        <v>64</v>
      </c>
      <c r="V60" s="5">
        <v>65</v>
      </c>
      <c r="W60" s="5">
        <v>66</v>
      </c>
      <c r="X60" s="5">
        <v>67</v>
      </c>
      <c r="Y60" s="5">
        <v>68</v>
      </c>
      <c r="Z60" s="5">
        <v>69</v>
      </c>
      <c r="AA60" s="5">
        <v>70</v>
      </c>
      <c r="AB60" s="5">
        <v>71</v>
      </c>
      <c r="AC60" s="5">
        <v>72</v>
      </c>
      <c r="AD60" s="5">
        <v>73</v>
      </c>
      <c r="AE60" s="5">
        <v>74</v>
      </c>
      <c r="AF60" s="5">
        <v>75</v>
      </c>
      <c r="AG60" s="5">
        <v>76</v>
      </c>
      <c r="AH60" s="5">
        <v>77</v>
      </c>
      <c r="AI60" s="5">
        <v>78</v>
      </c>
      <c r="AJ60" s="5">
        <v>79</v>
      </c>
      <c r="AK60" s="5">
        <v>79</v>
      </c>
      <c r="AL60" s="5">
        <v>80</v>
      </c>
      <c r="AM60" s="5">
        <v>81</v>
      </c>
      <c r="AN60" s="5">
        <v>82</v>
      </c>
      <c r="AO60" s="5">
        <v>83</v>
      </c>
      <c r="AP60" s="5">
        <v>84</v>
      </c>
      <c r="AQ60" s="5">
        <v>84</v>
      </c>
      <c r="AR60" s="5">
        <v>85</v>
      </c>
      <c r="AS60" s="5">
        <v>86</v>
      </c>
      <c r="AT60" s="5">
        <v>87</v>
      </c>
      <c r="AU60" s="5">
        <v>87</v>
      </c>
      <c r="AV60" s="5">
        <v>88</v>
      </c>
      <c r="AW60" s="5">
        <v>89</v>
      </c>
      <c r="AX60" s="5">
        <v>90</v>
      </c>
      <c r="AY60" s="5">
        <v>90</v>
      </c>
    </row>
    <row r="61" spans="1:51" ht="12.75" hidden="1">
      <c r="A61" s="5">
        <v>45</v>
      </c>
      <c r="B61" s="5">
        <v>45</v>
      </c>
      <c r="C61" s="5">
        <v>46</v>
      </c>
      <c r="D61" s="5">
        <v>47</v>
      </c>
      <c r="E61" s="5">
        <v>48</v>
      </c>
      <c r="F61" s="5">
        <v>49</v>
      </c>
      <c r="G61" s="5">
        <v>50</v>
      </c>
      <c r="H61" s="5">
        <v>51</v>
      </c>
      <c r="I61" s="5">
        <v>52</v>
      </c>
      <c r="J61" s="5">
        <v>53</v>
      </c>
      <c r="K61" s="5">
        <v>54</v>
      </c>
      <c r="L61" s="5">
        <v>55</v>
      </c>
      <c r="M61" s="5">
        <v>56</v>
      </c>
      <c r="N61" s="5">
        <v>57</v>
      </c>
      <c r="O61" s="5">
        <v>58</v>
      </c>
      <c r="P61" s="5">
        <v>59</v>
      </c>
      <c r="Q61" s="5">
        <v>60</v>
      </c>
      <c r="R61" s="5">
        <v>61</v>
      </c>
      <c r="S61" s="5">
        <v>62</v>
      </c>
      <c r="T61" s="5">
        <v>63</v>
      </c>
      <c r="U61" s="5">
        <v>63</v>
      </c>
      <c r="V61" s="5">
        <v>64</v>
      </c>
      <c r="W61" s="5">
        <v>65</v>
      </c>
      <c r="X61" s="5">
        <v>66</v>
      </c>
      <c r="Y61" s="5">
        <v>67</v>
      </c>
      <c r="Z61" s="5">
        <v>68</v>
      </c>
      <c r="AA61" s="5">
        <v>69</v>
      </c>
      <c r="AB61" s="5">
        <v>70</v>
      </c>
      <c r="AC61" s="5">
        <v>71</v>
      </c>
      <c r="AD61" s="5">
        <v>72</v>
      </c>
      <c r="AE61" s="5">
        <v>73</v>
      </c>
      <c r="AF61" s="5">
        <v>74</v>
      </c>
      <c r="AG61" s="5">
        <v>75</v>
      </c>
      <c r="AH61" s="5">
        <v>76</v>
      </c>
      <c r="AI61" s="5">
        <v>77</v>
      </c>
      <c r="AJ61" s="5">
        <v>78</v>
      </c>
      <c r="AK61" s="5">
        <v>79</v>
      </c>
      <c r="AL61" s="5">
        <v>80</v>
      </c>
      <c r="AM61" s="5">
        <v>81</v>
      </c>
      <c r="AN61" s="5">
        <v>81</v>
      </c>
      <c r="AO61" s="5">
        <v>82</v>
      </c>
      <c r="AP61" s="5">
        <v>83</v>
      </c>
      <c r="AQ61" s="5">
        <v>84</v>
      </c>
      <c r="AR61" s="5">
        <v>85</v>
      </c>
      <c r="AS61" s="5">
        <v>85</v>
      </c>
      <c r="AT61" s="5">
        <v>86</v>
      </c>
      <c r="AU61" s="5">
        <v>87</v>
      </c>
      <c r="AV61" s="5">
        <v>88</v>
      </c>
      <c r="AW61" s="5">
        <v>88</v>
      </c>
      <c r="AX61" s="5">
        <v>89</v>
      </c>
      <c r="AY61" s="5">
        <v>90</v>
      </c>
    </row>
    <row r="62" spans="1:51" ht="12.75" hidden="1">
      <c r="A62" s="5">
        <v>44</v>
      </c>
      <c r="B62" s="5">
        <v>44</v>
      </c>
      <c r="C62" s="5">
        <v>45</v>
      </c>
      <c r="D62" s="5">
        <v>46</v>
      </c>
      <c r="E62" s="5">
        <v>47</v>
      </c>
      <c r="F62" s="5">
        <v>48</v>
      </c>
      <c r="G62" s="5">
        <v>49</v>
      </c>
      <c r="H62" s="5">
        <v>50</v>
      </c>
      <c r="I62" s="5">
        <v>51</v>
      </c>
      <c r="J62" s="5">
        <v>52</v>
      </c>
      <c r="K62" s="5">
        <v>53</v>
      </c>
      <c r="L62" s="5">
        <v>54</v>
      </c>
      <c r="M62" s="5">
        <v>55</v>
      </c>
      <c r="N62" s="5">
        <v>56</v>
      </c>
      <c r="O62" s="5">
        <v>57</v>
      </c>
      <c r="P62" s="5">
        <v>58</v>
      </c>
      <c r="Q62" s="5">
        <v>59</v>
      </c>
      <c r="R62" s="5">
        <v>60</v>
      </c>
      <c r="S62" s="5">
        <v>61</v>
      </c>
      <c r="T62" s="5">
        <v>62</v>
      </c>
      <c r="U62" s="5">
        <v>63</v>
      </c>
      <c r="V62" s="5">
        <v>64</v>
      </c>
      <c r="W62" s="5">
        <v>65</v>
      </c>
      <c r="X62" s="5">
        <v>66</v>
      </c>
      <c r="Y62" s="5">
        <v>67</v>
      </c>
      <c r="Z62" s="5">
        <v>68</v>
      </c>
      <c r="AA62" s="5">
        <v>69</v>
      </c>
      <c r="AB62" s="5">
        <v>70</v>
      </c>
      <c r="AC62" s="5">
        <v>71</v>
      </c>
      <c r="AD62" s="5">
        <v>71</v>
      </c>
      <c r="AE62" s="5">
        <v>72</v>
      </c>
      <c r="AF62" s="5">
        <v>73</v>
      </c>
      <c r="AG62" s="5">
        <v>74</v>
      </c>
      <c r="AH62" s="5">
        <v>75</v>
      </c>
      <c r="AI62" s="5">
        <v>76</v>
      </c>
      <c r="AJ62" s="5">
        <v>77</v>
      </c>
      <c r="AK62" s="5">
        <v>78</v>
      </c>
      <c r="AL62" s="5">
        <v>79</v>
      </c>
      <c r="AM62" s="5">
        <v>80</v>
      </c>
      <c r="AN62" s="5">
        <v>81</v>
      </c>
      <c r="AO62" s="5">
        <v>82</v>
      </c>
      <c r="AP62" s="5">
        <v>83</v>
      </c>
      <c r="AQ62" s="5">
        <v>83</v>
      </c>
      <c r="AR62" s="5">
        <v>84</v>
      </c>
      <c r="AS62" s="5">
        <v>85</v>
      </c>
      <c r="AT62" s="5">
        <v>86</v>
      </c>
      <c r="AU62" s="5">
        <v>87</v>
      </c>
      <c r="AV62" s="5">
        <v>87</v>
      </c>
      <c r="AW62" s="5">
        <v>88</v>
      </c>
      <c r="AX62" s="5">
        <v>89</v>
      </c>
      <c r="AY62" s="5">
        <v>89</v>
      </c>
    </row>
    <row r="63" spans="1:51" ht="12.75" hidden="1">
      <c r="A63" s="5">
        <v>43</v>
      </c>
      <c r="B63" s="5">
        <v>43</v>
      </c>
      <c r="C63" s="5">
        <v>44</v>
      </c>
      <c r="D63" s="5">
        <v>45</v>
      </c>
      <c r="E63" s="5">
        <v>46</v>
      </c>
      <c r="F63" s="5">
        <v>47</v>
      </c>
      <c r="G63" s="5">
        <v>48</v>
      </c>
      <c r="H63" s="5">
        <v>49</v>
      </c>
      <c r="I63" s="5">
        <v>50</v>
      </c>
      <c r="J63" s="5">
        <v>51</v>
      </c>
      <c r="K63" s="5">
        <v>52</v>
      </c>
      <c r="L63" s="5">
        <v>53</v>
      </c>
      <c r="M63" s="5">
        <v>54</v>
      </c>
      <c r="N63" s="5">
        <v>55</v>
      </c>
      <c r="O63" s="5">
        <v>56</v>
      </c>
      <c r="P63" s="5">
        <v>57</v>
      </c>
      <c r="Q63" s="5">
        <v>58</v>
      </c>
      <c r="R63" s="5">
        <v>59</v>
      </c>
      <c r="S63" s="5">
        <v>60</v>
      </c>
      <c r="T63" s="5">
        <v>61</v>
      </c>
      <c r="U63" s="5">
        <v>62</v>
      </c>
      <c r="V63" s="5">
        <v>63</v>
      </c>
      <c r="W63" s="5">
        <v>64</v>
      </c>
      <c r="X63" s="5">
        <v>65</v>
      </c>
      <c r="Y63" s="5">
        <v>66</v>
      </c>
      <c r="Z63" s="5">
        <v>67</v>
      </c>
      <c r="AA63" s="5">
        <v>68</v>
      </c>
      <c r="AB63" s="5">
        <v>69</v>
      </c>
      <c r="AC63" s="5">
        <v>70</v>
      </c>
      <c r="AD63" s="5">
        <v>71</v>
      </c>
      <c r="AE63" s="5">
        <v>72</v>
      </c>
      <c r="AF63" s="5">
        <v>73</v>
      </c>
      <c r="AG63" s="5">
        <v>74</v>
      </c>
      <c r="AH63" s="5">
        <v>75</v>
      </c>
      <c r="AI63" s="5">
        <v>76</v>
      </c>
      <c r="AJ63" s="5">
        <v>76</v>
      </c>
      <c r="AK63" s="5">
        <v>77</v>
      </c>
      <c r="AL63" s="5">
        <v>78</v>
      </c>
      <c r="AM63" s="5">
        <v>79</v>
      </c>
      <c r="AN63" s="5">
        <v>80</v>
      </c>
      <c r="AO63" s="5">
        <v>81</v>
      </c>
      <c r="AP63" s="5">
        <v>82</v>
      </c>
      <c r="AQ63" s="5">
        <v>83</v>
      </c>
      <c r="AR63" s="5">
        <v>84</v>
      </c>
      <c r="AS63" s="5">
        <v>84</v>
      </c>
      <c r="AT63" s="5">
        <v>85</v>
      </c>
      <c r="AU63" s="5">
        <v>86</v>
      </c>
      <c r="AV63" s="5">
        <v>87</v>
      </c>
      <c r="AW63" s="5">
        <v>88</v>
      </c>
      <c r="AX63" s="5">
        <v>88</v>
      </c>
      <c r="AY63" s="5">
        <v>89</v>
      </c>
    </row>
    <row r="64" spans="1:51" ht="12.75" hidden="1">
      <c r="A64" s="5">
        <v>42</v>
      </c>
      <c r="B64" s="5">
        <v>42</v>
      </c>
      <c r="C64" s="5">
        <v>43</v>
      </c>
      <c r="D64" s="5">
        <v>44</v>
      </c>
      <c r="E64" s="5">
        <v>45</v>
      </c>
      <c r="F64" s="5">
        <v>46</v>
      </c>
      <c r="G64" s="5">
        <v>47</v>
      </c>
      <c r="H64" s="5">
        <v>48</v>
      </c>
      <c r="I64" s="5">
        <v>49</v>
      </c>
      <c r="J64" s="5">
        <v>50</v>
      </c>
      <c r="K64" s="5">
        <v>51</v>
      </c>
      <c r="L64" s="5">
        <v>52</v>
      </c>
      <c r="M64" s="5">
        <v>53</v>
      </c>
      <c r="N64" s="5">
        <v>54</v>
      </c>
      <c r="O64" s="5">
        <v>55</v>
      </c>
      <c r="P64" s="5">
        <v>56</v>
      </c>
      <c r="Q64" s="5">
        <v>57</v>
      </c>
      <c r="R64" s="5">
        <v>58</v>
      </c>
      <c r="S64" s="5">
        <v>59</v>
      </c>
      <c r="T64" s="5">
        <v>60</v>
      </c>
      <c r="U64" s="5">
        <v>61</v>
      </c>
      <c r="V64" s="5">
        <v>62</v>
      </c>
      <c r="W64" s="5">
        <v>63</v>
      </c>
      <c r="X64" s="5">
        <v>64</v>
      </c>
      <c r="Y64" s="5">
        <v>65</v>
      </c>
      <c r="Z64" s="5">
        <v>66</v>
      </c>
      <c r="AA64" s="5">
        <v>67</v>
      </c>
      <c r="AB64" s="5">
        <v>68</v>
      </c>
      <c r="AC64" s="5">
        <v>69</v>
      </c>
      <c r="AD64" s="5">
        <v>70</v>
      </c>
      <c r="AE64" s="5">
        <v>71</v>
      </c>
      <c r="AF64" s="5">
        <v>72</v>
      </c>
      <c r="AG64" s="5">
        <v>73</v>
      </c>
      <c r="AH64" s="5">
        <v>74</v>
      </c>
      <c r="AI64" s="5">
        <v>75</v>
      </c>
      <c r="AJ64" s="5">
        <v>76</v>
      </c>
      <c r="AK64" s="5">
        <v>77</v>
      </c>
      <c r="AL64" s="5">
        <v>78</v>
      </c>
      <c r="AM64" s="5">
        <v>79</v>
      </c>
      <c r="AN64" s="5">
        <v>80</v>
      </c>
      <c r="AO64" s="5">
        <v>80</v>
      </c>
      <c r="AP64" s="5">
        <v>81</v>
      </c>
      <c r="AQ64" s="5">
        <v>82</v>
      </c>
      <c r="AR64" s="5">
        <v>83</v>
      </c>
      <c r="AS64" s="5">
        <v>84</v>
      </c>
      <c r="AT64" s="5">
        <v>85</v>
      </c>
      <c r="AU64" s="5">
        <v>86</v>
      </c>
      <c r="AV64" s="5">
        <v>86</v>
      </c>
      <c r="AW64" s="5">
        <v>87</v>
      </c>
      <c r="AX64" s="5">
        <v>88</v>
      </c>
      <c r="AY64" s="5">
        <v>89</v>
      </c>
    </row>
    <row r="65" spans="1:51" ht="12.75" hidden="1">
      <c r="A65" s="5">
        <v>41</v>
      </c>
      <c r="B65" s="5">
        <v>41</v>
      </c>
      <c r="C65" s="5">
        <v>42</v>
      </c>
      <c r="D65" s="5">
        <v>43</v>
      </c>
      <c r="E65" s="5">
        <v>44</v>
      </c>
      <c r="F65" s="5">
        <v>45</v>
      </c>
      <c r="G65" s="5">
        <v>46</v>
      </c>
      <c r="H65" s="5">
        <v>47</v>
      </c>
      <c r="I65" s="5">
        <v>48</v>
      </c>
      <c r="J65" s="5">
        <v>49</v>
      </c>
      <c r="K65" s="5">
        <v>50</v>
      </c>
      <c r="L65" s="5">
        <v>51</v>
      </c>
      <c r="M65" s="5">
        <v>52</v>
      </c>
      <c r="N65" s="5">
        <v>53</v>
      </c>
      <c r="O65" s="5">
        <v>54</v>
      </c>
      <c r="P65" s="5">
        <v>55</v>
      </c>
      <c r="Q65" s="5">
        <v>56</v>
      </c>
      <c r="R65" s="5">
        <v>57</v>
      </c>
      <c r="S65" s="5">
        <v>58</v>
      </c>
      <c r="T65" s="5">
        <v>59</v>
      </c>
      <c r="U65" s="5">
        <v>60</v>
      </c>
      <c r="V65" s="5">
        <v>61</v>
      </c>
      <c r="W65" s="5">
        <v>62</v>
      </c>
      <c r="X65" s="5">
        <v>63</v>
      </c>
      <c r="Y65" s="5">
        <v>64</v>
      </c>
      <c r="Z65" s="5">
        <v>65</v>
      </c>
      <c r="AA65" s="5">
        <v>66</v>
      </c>
      <c r="AB65" s="5">
        <v>67</v>
      </c>
      <c r="AC65" s="5">
        <v>68</v>
      </c>
      <c r="AD65" s="5">
        <v>69</v>
      </c>
      <c r="AE65" s="5">
        <v>70</v>
      </c>
      <c r="AF65" s="5">
        <v>71</v>
      </c>
      <c r="AG65" s="5">
        <v>72</v>
      </c>
      <c r="AH65" s="5">
        <v>73</v>
      </c>
      <c r="AI65" s="5">
        <v>74</v>
      </c>
      <c r="AJ65" s="5">
        <v>75</v>
      </c>
      <c r="AK65" s="5">
        <v>76</v>
      </c>
      <c r="AL65" s="5">
        <v>77</v>
      </c>
      <c r="AM65" s="5">
        <v>78</v>
      </c>
      <c r="AN65" s="5">
        <v>79</v>
      </c>
      <c r="AO65" s="5">
        <v>80</v>
      </c>
      <c r="AP65" s="5">
        <v>81</v>
      </c>
      <c r="AQ65" s="5">
        <v>82</v>
      </c>
      <c r="AR65" s="5">
        <v>83</v>
      </c>
      <c r="AS65" s="5">
        <v>83</v>
      </c>
      <c r="AT65" s="5">
        <v>84</v>
      </c>
      <c r="AU65" s="5">
        <v>85</v>
      </c>
      <c r="AV65" s="5">
        <v>86</v>
      </c>
      <c r="AW65" s="5">
        <v>87</v>
      </c>
      <c r="AX65" s="5">
        <v>87</v>
      </c>
      <c r="AY65" s="5">
        <v>88</v>
      </c>
    </row>
    <row r="66" spans="1:51" ht="12.75" hidden="1">
      <c r="A66" s="5">
        <v>40</v>
      </c>
      <c r="B66" s="5">
        <v>40</v>
      </c>
      <c r="C66" s="5">
        <v>41</v>
      </c>
      <c r="D66" s="5">
        <v>42</v>
      </c>
      <c r="E66" s="5">
        <v>43</v>
      </c>
      <c r="F66" s="5">
        <v>44</v>
      </c>
      <c r="G66" s="5">
        <v>45</v>
      </c>
      <c r="H66" s="5">
        <v>46</v>
      </c>
      <c r="I66" s="5">
        <v>47</v>
      </c>
      <c r="J66" s="5">
        <v>48</v>
      </c>
      <c r="K66" s="5">
        <v>49</v>
      </c>
      <c r="L66" s="5">
        <v>50</v>
      </c>
      <c r="M66" s="5">
        <v>51</v>
      </c>
      <c r="N66" s="5">
        <v>52</v>
      </c>
      <c r="O66" s="5">
        <v>53</v>
      </c>
      <c r="P66" s="5">
        <v>54</v>
      </c>
      <c r="Q66" s="5">
        <v>55</v>
      </c>
      <c r="R66" s="5">
        <v>56</v>
      </c>
      <c r="S66" s="5">
        <v>57</v>
      </c>
      <c r="T66" s="5">
        <v>58</v>
      </c>
      <c r="U66" s="5">
        <v>59</v>
      </c>
      <c r="V66" s="5">
        <v>60</v>
      </c>
      <c r="W66" s="5">
        <v>61</v>
      </c>
      <c r="X66" s="5">
        <v>62</v>
      </c>
      <c r="Y66" s="5">
        <v>63</v>
      </c>
      <c r="Z66" s="5">
        <v>64</v>
      </c>
      <c r="AA66" s="5">
        <v>65</v>
      </c>
      <c r="AB66" s="5">
        <v>66</v>
      </c>
      <c r="AC66" s="5">
        <v>67</v>
      </c>
      <c r="AD66" s="5">
        <v>68</v>
      </c>
      <c r="AE66" s="5">
        <v>69</v>
      </c>
      <c r="AF66" s="5">
        <v>70</v>
      </c>
      <c r="AG66" s="5">
        <v>71</v>
      </c>
      <c r="AH66" s="5">
        <v>72</v>
      </c>
      <c r="AI66" s="5">
        <v>73</v>
      </c>
      <c r="AJ66" s="5">
        <v>74</v>
      </c>
      <c r="AK66" s="5">
        <v>75</v>
      </c>
      <c r="AL66" s="5">
        <v>76</v>
      </c>
      <c r="AM66" s="5">
        <v>77</v>
      </c>
      <c r="AN66" s="5">
        <v>78</v>
      </c>
      <c r="AO66" s="5">
        <v>79</v>
      </c>
      <c r="AP66" s="5">
        <v>80</v>
      </c>
      <c r="AQ66" s="5">
        <v>81</v>
      </c>
      <c r="AR66" s="5">
        <v>82</v>
      </c>
      <c r="AS66" s="5">
        <v>83</v>
      </c>
      <c r="AT66" s="5">
        <v>84</v>
      </c>
      <c r="AU66" s="5">
        <v>85</v>
      </c>
      <c r="AV66" s="5">
        <v>85</v>
      </c>
      <c r="AW66" s="5">
        <v>86</v>
      </c>
      <c r="AX66" s="5">
        <v>87</v>
      </c>
      <c r="AY66" s="5">
        <v>88</v>
      </c>
    </row>
    <row r="67" spans="1:51" ht="12.75" hidden="1">
      <c r="A67" s="5">
        <v>39</v>
      </c>
      <c r="B67" s="5">
        <v>39</v>
      </c>
      <c r="C67" s="5">
        <v>40</v>
      </c>
      <c r="D67" s="5">
        <v>41</v>
      </c>
      <c r="E67" s="5">
        <v>42</v>
      </c>
      <c r="F67" s="5">
        <v>43</v>
      </c>
      <c r="G67" s="5">
        <v>44</v>
      </c>
      <c r="H67" s="5">
        <v>45</v>
      </c>
      <c r="I67" s="5">
        <v>46</v>
      </c>
      <c r="J67" s="5">
        <v>47</v>
      </c>
      <c r="K67" s="5">
        <v>48</v>
      </c>
      <c r="L67" s="5">
        <v>49</v>
      </c>
      <c r="M67" s="5">
        <v>50</v>
      </c>
      <c r="N67" s="5">
        <v>51</v>
      </c>
      <c r="O67" s="5">
        <v>52</v>
      </c>
      <c r="P67" s="5">
        <v>53</v>
      </c>
      <c r="Q67" s="5">
        <v>54</v>
      </c>
      <c r="R67" s="5">
        <v>55</v>
      </c>
      <c r="S67" s="5">
        <v>56</v>
      </c>
      <c r="T67" s="5">
        <v>57</v>
      </c>
      <c r="U67" s="5">
        <v>58</v>
      </c>
      <c r="V67" s="5">
        <v>59</v>
      </c>
      <c r="W67" s="5">
        <v>60</v>
      </c>
      <c r="X67" s="5">
        <v>61</v>
      </c>
      <c r="Y67" s="5">
        <v>62</v>
      </c>
      <c r="Z67" s="5">
        <v>63</v>
      </c>
      <c r="AA67" s="5">
        <v>64</v>
      </c>
      <c r="AB67" s="5">
        <v>65</v>
      </c>
      <c r="AC67" s="5">
        <v>66</v>
      </c>
      <c r="AD67" s="5">
        <v>67</v>
      </c>
      <c r="AE67" s="5">
        <v>68</v>
      </c>
      <c r="AF67" s="5">
        <v>69</v>
      </c>
      <c r="AG67" s="5">
        <v>71</v>
      </c>
      <c r="AH67" s="5">
        <v>72</v>
      </c>
      <c r="AI67" s="5">
        <v>73</v>
      </c>
      <c r="AJ67" s="5">
        <v>74</v>
      </c>
      <c r="AK67" s="5">
        <v>75</v>
      </c>
      <c r="AL67" s="5">
        <v>76</v>
      </c>
      <c r="AM67" s="5">
        <v>77</v>
      </c>
      <c r="AN67" s="5">
        <v>78</v>
      </c>
      <c r="AO67" s="5">
        <v>79</v>
      </c>
      <c r="AP67" s="5">
        <v>80</v>
      </c>
      <c r="AQ67" s="5">
        <v>80</v>
      </c>
      <c r="AR67" s="5">
        <v>81</v>
      </c>
      <c r="AS67" s="5">
        <v>82</v>
      </c>
      <c r="AT67" s="5">
        <v>83</v>
      </c>
      <c r="AU67" s="5">
        <v>84</v>
      </c>
      <c r="AV67" s="5">
        <v>85</v>
      </c>
      <c r="AW67" s="5">
        <v>86</v>
      </c>
      <c r="AX67" s="5">
        <v>87</v>
      </c>
      <c r="AY67" s="5">
        <v>87</v>
      </c>
    </row>
    <row r="68" spans="1:51" ht="12.75" hidden="1">
      <c r="A68" s="5">
        <v>38</v>
      </c>
      <c r="B68" s="5">
        <v>38</v>
      </c>
      <c r="C68" s="5">
        <v>39</v>
      </c>
      <c r="D68" s="5">
        <v>40</v>
      </c>
      <c r="E68" s="5">
        <v>41</v>
      </c>
      <c r="F68" s="5">
        <v>42</v>
      </c>
      <c r="G68" s="5">
        <v>43</v>
      </c>
      <c r="H68" s="5">
        <v>44</v>
      </c>
      <c r="I68" s="5">
        <v>45</v>
      </c>
      <c r="J68" s="5">
        <v>46</v>
      </c>
      <c r="K68" s="5">
        <v>47</v>
      </c>
      <c r="L68" s="5">
        <v>48</v>
      </c>
      <c r="M68" s="5">
        <v>49</v>
      </c>
      <c r="N68" s="5">
        <v>50</v>
      </c>
      <c r="O68" s="5">
        <v>51</v>
      </c>
      <c r="P68" s="5">
        <v>52</v>
      </c>
      <c r="Q68" s="5">
        <v>53</v>
      </c>
      <c r="R68" s="5">
        <v>54</v>
      </c>
      <c r="S68" s="5">
        <v>55</v>
      </c>
      <c r="T68" s="5">
        <v>56</v>
      </c>
      <c r="U68" s="5">
        <v>57</v>
      </c>
      <c r="V68" s="5">
        <v>58</v>
      </c>
      <c r="W68" s="5">
        <v>59</v>
      </c>
      <c r="X68" s="5">
        <v>60</v>
      </c>
      <c r="Y68" s="5">
        <v>61</v>
      </c>
      <c r="Z68" s="5">
        <v>62</v>
      </c>
      <c r="AA68" s="5">
        <v>63</v>
      </c>
      <c r="AB68" s="5">
        <v>64</v>
      </c>
      <c r="AC68" s="5">
        <v>65</v>
      </c>
      <c r="AD68" s="5">
        <v>67</v>
      </c>
      <c r="AE68" s="5">
        <v>68</v>
      </c>
      <c r="AF68" s="5">
        <v>69</v>
      </c>
      <c r="AG68" s="5">
        <v>70</v>
      </c>
      <c r="AH68" s="5">
        <v>71</v>
      </c>
      <c r="AI68" s="5">
        <v>72</v>
      </c>
      <c r="AJ68" s="5">
        <v>73</v>
      </c>
      <c r="AK68" s="5">
        <v>74</v>
      </c>
      <c r="AL68" s="5">
        <v>75</v>
      </c>
      <c r="AM68" s="5">
        <v>76</v>
      </c>
      <c r="AN68" s="5">
        <v>77</v>
      </c>
      <c r="AO68" s="5">
        <v>78</v>
      </c>
      <c r="AP68" s="5">
        <v>79</v>
      </c>
      <c r="AQ68" s="5">
        <v>80</v>
      </c>
      <c r="AR68" s="5">
        <v>81</v>
      </c>
      <c r="AS68" s="5">
        <v>82</v>
      </c>
      <c r="AT68" s="5">
        <v>83</v>
      </c>
      <c r="AU68" s="5">
        <v>83</v>
      </c>
      <c r="AV68" s="5">
        <v>84</v>
      </c>
      <c r="AW68" s="5">
        <v>85</v>
      </c>
      <c r="AX68" s="5">
        <v>86</v>
      </c>
      <c r="AY68" s="5">
        <v>87</v>
      </c>
    </row>
    <row r="69" spans="1:51" ht="12.75" hidden="1">
      <c r="A69" s="5">
        <v>37</v>
      </c>
      <c r="B69" s="5">
        <v>37</v>
      </c>
      <c r="C69" s="5">
        <v>38</v>
      </c>
      <c r="D69" s="5">
        <v>39</v>
      </c>
      <c r="E69" s="5">
        <v>40</v>
      </c>
      <c r="F69" s="5">
        <v>41</v>
      </c>
      <c r="G69" s="5">
        <v>42</v>
      </c>
      <c r="H69" s="5">
        <v>43</v>
      </c>
      <c r="I69" s="5">
        <v>44</v>
      </c>
      <c r="J69" s="5">
        <v>45</v>
      </c>
      <c r="K69" s="5">
        <v>46</v>
      </c>
      <c r="L69" s="5">
        <v>47</v>
      </c>
      <c r="M69" s="5">
        <v>48</v>
      </c>
      <c r="N69" s="5">
        <v>49</v>
      </c>
      <c r="O69" s="5">
        <v>50</v>
      </c>
      <c r="P69" s="5">
        <v>51</v>
      </c>
      <c r="Q69" s="5">
        <v>52</v>
      </c>
      <c r="R69" s="5">
        <v>53</v>
      </c>
      <c r="S69" s="5">
        <v>54</v>
      </c>
      <c r="T69" s="5">
        <v>55</v>
      </c>
      <c r="U69" s="5">
        <v>56</v>
      </c>
      <c r="V69" s="5">
        <v>57</v>
      </c>
      <c r="W69" s="5">
        <v>58</v>
      </c>
      <c r="X69" s="5">
        <v>59</v>
      </c>
      <c r="Y69" s="5">
        <v>60</v>
      </c>
      <c r="Z69" s="5">
        <v>61</v>
      </c>
      <c r="AA69" s="5">
        <v>62</v>
      </c>
      <c r="AB69" s="5">
        <v>64</v>
      </c>
      <c r="AC69" s="5">
        <v>65</v>
      </c>
      <c r="AD69" s="5">
        <v>66</v>
      </c>
      <c r="AE69" s="5">
        <v>67</v>
      </c>
      <c r="AF69" s="5">
        <v>68</v>
      </c>
      <c r="AG69" s="5">
        <v>69</v>
      </c>
      <c r="AH69" s="5">
        <v>70</v>
      </c>
      <c r="AI69" s="5">
        <v>71</v>
      </c>
      <c r="AJ69" s="5">
        <v>72</v>
      </c>
      <c r="AK69" s="5">
        <v>73</v>
      </c>
      <c r="AL69" s="5">
        <v>74</v>
      </c>
      <c r="AM69" s="5">
        <v>75</v>
      </c>
      <c r="AN69" s="5">
        <v>76</v>
      </c>
      <c r="AO69" s="5">
        <v>77</v>
      </c>
      <c r="AP69" s="5">
        <v>78</v>
      </c>
      <c r="AQ69" s="5">
        <v>79</v>
      </c>
      <c r="AR69" s="5">
        <v>80</v>
      </c>
      <c r="AS69" s="5">
        <v>81</v>
      </c>
      <c r="AT69" s="5">
        <v>82</v>
      </c>
      <c r="AU69" s="5">
        <v>83</v>
      </c>
      <c r="AV69" s="5">
        <v>84</v>
      </c>
      <c r="AW69" s="5">
        <v>85</v>
      </c>
      <c r="AX69" s="5">
        <v>86</v>
      </c>
      <c r="AY69" s="5">
        <v>86</v>
      </c>
    </row>
    <row r="70" spans="1:51" ht="12.75" hidden="1">
      <c r="A70" s="5">
        <v>36</v>
      </c>
      <c r="B70" s="5">
        <v>36</v>
      </c>
      <c r="C70" s="5">
        <v>37</v>
      </c>
      <c r="D70" s="5">
        <v>38</v>
      </c>
      <c r="E70" s="5">
        <v>39</v>
      </c>
      <c r="F70" s="5">
        <v>40</v>
      </c>
      <c r="G70" s="5">
        <v>41</v>
      </c>
      <c r="H70" s="5">
        <v>42</v>
      </c>
      <c r="I70" s="5">
        <v>43</v>
      </c>
      <c r="J70" s="5">
        <v>44</v>
      </c>
      <c r="K70" s="5">
        <v>45</v>
      </c>
      <c r="L70" s="5">
        <v>46</v>
      </c>
      <c r="M70" s="5">
        <v>47</v>
      </c>
      <c r="N70" s="5">
        <v>48</v>
      </c>
      <c r="O70" s="5">
        <v>49</v>
      </c>
      <c r="P70" s="5">
        <v>50</v>
      </c>
      <c r="Q70" s="5">
        <v>51</v>
      </c>
      <c r="R70" s="5">
        <v>52</v>
      </c>
      <c r="S70" s="5">
        <v>53</v>
      </c>
      <c r="T70" s="5">
        <v>54</v>
      </c>
      <c r="U70" s="5">
        <v>55</v>
      </c>
      <c r="V70" s="5">
        <v>56</v>
      </c>
      <c r="W70" s="5">
        <v>57</v>
      </c>
      <c r="X70" s="5">
        <v>58</v>
      </c>
      <c r="Y70" s="5">
        <v>59</v>
      </c>
      <c r="Z70" s="5">
        <v>60</v>
      </c>
      <c r="AA70" s="5">
        <v>62</v>
      </c>
      <c r="AB70" s="5">
        <v>63</v>
      </c>
      <c r="AC70" s="5">
        <v>64</v>
      </c>
      <c r="AD70" s="5">
        <v>65</v>
      </c>
      <c r="AE70" s="5">
        <v>66</v>
      </c>
      <c r="AF70" s="5">
        <v>67</v>
      </c>
      <c r="AG70" s="5">
        <v>68</v>
      </c>
      <c r="AH70" s="5">
        <v>69</v>
      </c>
      <c r="AI70" s="5">
        <v>70</v>
      </c>
      <c r="AJ70" s="5">
        <v>71</v>
      </c>
      <c r="AK70" s="5">
        <v>72</v>
      </c>
      <c r="AL70" s="5">
        <v>73</v>
      </c>
      <c r="AM70" s="5">
        <v>74</v>
      </c>
      <c r="AN70" s="5">
        <v>75</v>
      </c>
      <c r="AO70" s="5">
        <v>76</v>
      </c>
      <c r="AP70" s="5">
        <v>78</v>
      </c>
      <c r="AQ70" s="5">
        <v>79</v>
      </c>
      <c r="AR70" s="5">
        <v>79</v>
      </c>
      <c r="AS70" s="5">
        <v>80</v>
      </c>
      <c r="AT70" s="5">
        <v>81</v>
      </c>
      <c r="AU70" s="5">
        <v>82</v>
      </c>
      <c r="AV70" s="5">
        <v>83</v>
      </c>
      <c r="AW70" s="5">
        <v>84</v>
      </c>
      <c r="AX70" s="5">
        <v>85</v>
      </c>
      <c r="AY70" s="5">
        <v>86</v>
      </c>
    </row>
    <row r="71" spans="1:51" ht="12.75" hidden="1">
      <c r="A71" s="5">
        <v>35</v>
      </c>
      <c r="B71" s="5">
        <v>35</v>
      </c>
      <c r="C71" s="5">
        <v>36</v>
      </c>
      <c r="D71" s="5">
        <v>37</v>
      </c>
      <c r="E71" s="5">
        <v>38</v>
      </c>
      <c r="F71" s="5">
        <v>39</v>
      </c>
      <c r="G71" s="5">
        <v>40</v>
      </c>
      <c r="H71" s="5">
        <v>41</v>
      </c>
      <c r="I71" s="5">
        <v>42</v>
      </c>
      <c r="J71" s="5">
        <v>43</v>
      </c>
      <c r="K71" s="5">
        <v>44</v>
      </c>
      <c r="L71" s="5">
        <v>45</v>
      </c>
      <c r="M71" s="5">
        <v>46</v>
      </c>
      <c r="N71" s="5">
        <v>47</v>
      </c>
      <c r="O71" s="5">
        <v>48</v>
      </c>
      <c r="P71" s="5">
        <v>49</v>
      </c>
      <c r="Q71" s="5">
        <v>50</v>
      </c>
      <c r="R71" s="5">
        <v>51</v>
      </c>
      <c r="S71" s="5">
        <v>52</v>
      </c>
      <c r="T71" s="5">
        <v>53</v>
      </c>
      <c r="U71" s="5">
        <v>54</v>
      </c>
      <c r="V71" s="5">
        <v>55</v>
      </c>
      <c r="W71" s="5">
        <v>56</v>
      </c>
      <c r="X71" s="5">
        <v>57</v>
      </c>
      <c r="Y71" s="5">
        <v>58</v>
      </c>
      <c r="Z71" s="5">
        <v>59</v>
      </c>
      <c r="AA71" s="5">
        <v>61</v>
      </c>
      <c r="AB71" s="5">
        <v>62</v>
      </c>
      <c r="AC71" s="5">
        <v>63</v>
      </c>
      <c r="AD71" s="5">
        <v>64</v>
      </c>
      <c r="AE71" s="5">
        <v>65</v>
      </c>
      <c r="AF71" s="5">
        <v>66</v>
      </c>
      <c r="AG71" s="5">
        <v>67</v>
      </c>
      <c r="AH71" s="5">
        <v>68</v>
      </c>
      <c r="AI71" s="5">
        <v>69</v>
      </c>
      <c r="AJ71" s="5">
        <v>70</v>
      </c>
      <c r="AK71" s="5">
        <v>72</v>
      </c>
      <c r="AL71" s="5">
        <v>73</v>
      </c>
      <c r="AM71" s="5">
        <v>74</v>
      </c>
      <c r="AN71" s="5">
        <v>75</v>
      </c>
      <c r="AO71" s="5">
        <v>76</v>
      </c>
      <c r="AP71" s="5">
        <v>77</v>
      </c>
      <c r="AQ71" s="5">
        <v>78</v>
      </c>
      <c r="AR71" s="5">
        <v>79</v>
      </c>
      <c r="AS71" s="5">
        <v>80</v>
      </c>
      <c r="AT71" s="5">
        <v>81</v>
      </c>
      <c r="AU71" s="5">
        <v>82</v>
      </c>
      <c r="AV71" s="5">
        <v>83</v>
      </c>
      <c r="AW71" s="5">
        <v>84</v>
      </c>
      <c r="AX71" s="5">
        <v>85</v>
      </c>
      <c r="AY71" s="5">
        <v>85</v>
      </c>
    </row>
    <row r="72" spans="1:51" ht="12.75" hidden="1">
      <c r="A72" s="5">
        <v>34</v>
      </c>
      <c r="B72" s="5">
        <v>34</v>
      </c>
      <c r="C72" s="5">
        <v>35</v>
      </c>
      <c r="D72" s="5">
        <v>36</v>
      </c>
      <c r="E72" s="5">
        <v>37</v>
      </c>
      <c r="F72" s="5">
        <v>38</v>
      </c>
      <c r="G72" s="5">
        <v>39</v>
      </c>
      <c r="H72" s="5">
        <v>40</v>
      </c>
      <c r="I72" s="5">
        <v>41</v>
      </c>
      <c r="J72" s="5">
        <v>42</v>
      </c>
      <c r="K72" s="5">
        <v>43</v>
      </c>
      <c r="L72" s="5">
        <v>44</v>
      </c>
      <c r="M72" s="5">
        <v>45</v>
      </c>
      <c r="N72" s="5">
        <v>46</v>
      </c>
      <c r="O72" s="5">
        <v>47</v>
      </c>
      <c r="P72" s="5">
        <v>48</v>
      </c>
      <c r="Q72" s="5">
        <v>49</v>
      </c>
      <c r="R72" s="5">
        <v>50</v>
      </c>
      <c r="S72" s="5">
        <v>51</v>
      </c>
      <c r="T72" s="5">
        <v>52</v>
      </c>
      <c r="U72" s="5">
        <v>53</v>
      </c>
      <c r="V72" s="5">
        <v>54</v>
      </c>
      <c r="W72" s="5">
        <v>55</v>
      </c>
      <c r="X72" s="5">
        <v>56</v>
      </c>
      <c r="Y72" s="5">
        <v>57</v>
      </c>
      <c r="Z72" s="5">
        <v>58</v>
      </c>
      <c r="AA72" s="5">
        <v>60</v>
      </c>
      <c r="AB72" s="5">
        <v>61</v>
      </c>
      <c r="AC72" s="5">
        <v>62</v>
      </c>
      <c r="AD72" s="5">
        <v>63</v>
      </c>
      <c r="AE72" s="5">
        <v>64</v>
      </c>
      <c r="AF72" s="5">
        <v>65</v>
      </c>
      <c r="AG72" s="5">
        <v>66</v>
      </c>
      <c r="AH72" s="5">
        <v>67</v>
      </c>
      <c r="AI72" s="5">
        <v>69</v>
      </c>
      <c r="AJ72" s="5">
        <v>70</v>
      </c>
      <c r="AK72" s="5">
        <v>71</v>
      </c>
      <c r="AL72" s="5">
        <v>72</v>
      </c>
      <c r="AM72" s="5">
        <v>73</v>
      </c>
      <c r="AN72" s="5">
        <v>74</v>
      </c>
      <c r="AO72" s="5">
        <v>75</v>
      </c>
      <c r="AP72" s="5">
        <v>76</v>
      </c>
      <c r="AQ72" s="5">
        <v>77</v>
      </c>
      <c r="AR72" s="5">
        <v>78</v>
      </c>
      <c r="AS72" s="5">
        <v>79</v>
      </c>
      <c r="AT72" s="5">
        <v>80</v>
      </c>
      <c r="AU72" s="5">
        <v>81</v>
      </c>
      <c r="AV72" s="5">
        <v>82</v>
      </c>
      <c r="AW72" s="5">
        <v>83</v>
      </c>
      <c r="AX72" s="5">
        <v>84</v>
      </c>
      <c r="AY72" s="5">
        <v>85</v>
      </c>
    </row>
    <row r="73" spans="1:51" ht="12.75" hidden="1">
      <c r="A73" s="5">
        <v>33</v>
      </c>
      <c r="B73" s="5">
        <v>33</v>
      </c>
      <c r="C73" s="5">
        <v>34</v>
      </c>
      <c r="D73" s="5">
        <v>35</v>
      </c>
      <c r="E73" s="5">
        <v>36</v>
      </c>
      <c r="F73" s="5">
        <v>37</v>
      </c>
      <c r="G73" s="5">
        <v>38</v>
      </c>
      <c r="H73" s="5">
        <v>39</v>
      </c>
      <c r="I73" s="5">
        <v>40</v>
      </c>
      <c r="J73" s="5">
        <v>41</v>
      </c>
      <c r="K73" s="5">
        <v>42</v>
      </c>
      <c r="L73" s="5">
        <v>43</v>
      </c>
      <c r="M73" s="5">
        <v>44</v>
      </c>
      <c r="N73" s="5">
        <v>45</v>
      </c>
      <c r="O73" s="5">
        <v>46</v>
      </c>
      <c r="P73" s="5">
        <v>47</v>
      </c>
      <c r="Q73" s="5">
        <v>48</v>
      </c>
      <c r="R73" s="5">
        <v>49</v>
      </c>
      <c r="S73" s="5">
        <v>50</v>
      </c>
      <c r="T73" s="5">
        <v>51</v>
      </c>
      <c r="U73" s="5">
        <v>52</v>
      </c>
      <c r="V73" s="5">
        <v>53</v>
      </c>
      <c r="W73" s="5">
        <v>54</v>
      </c>
      <c r="X73" s="5">
        <v>55</v>
      </c>
      <c r="Y73" s="5">
        <v>56</v>
      </c>
      <c r="Z73" s="5">
        <v>58</v>
      </c>
      <c r="AA73" s="5">
        <v>59</v>
      </c>
      <c r="AB73" s="5">
        <v>60</v>
      </c>
      <c r="AC73" s="5">
        <v>61</v>
      </c>
      <c r="AD73" s="5">
        <v>62</v>
      </c>
      <c r="AE73" s="5">
        <v>63</v>
      </c>
      <c r="AF73" s="5">
        <v>64</v>
      </c>
      <c r="AG73" s="5">
        <v>65</v>
      </c>
      <c r="AH73" s="5">
        <v>67</v>
      </c>
      <c r="AI73" s="5">
        <v>68</v>
      </c>
      <c r="AJ73" s="5">
        <v>69</v>
      </c>
      <c r="AK73" s="5">
        <v>70</v>
      </c>
      <c r="AL73" s="5">
        <v>71</v>
      </c>
      <c r="AM73" s="5">
        <v>72</v>
      </c>
      <c r="AN73" s="5">
        <v>73</v>
      </c>
      <c r="AO73" s="5">
        <v>74</v>
      </c>
      <c r="AP73" s="5">
        <v>75</v>
      </c>
      <c r="AQ73" s="5">
        <v>76</v>
      </c>
      <c r="AR73" s="5">
        <v>77</v>
      </c>
      <c r="AS73" s="5">
        <v>78</v>
      </c>
      <c r="AT73" s="5">
        <v>80</v>
      </c>
      <c r="AU73" s="5">
        <v>81</v>
      </c>
      <c r="AV73" s="5">
        <v>82</v>
      </c>
      <c r="AW73" s="5">
        <v>82</v>
      </c>
      <c r="AX73" s="5">
        <v>83</v>
      </c>
      <c r="AY73" s="5">
        <v>84</v>
      </c>
    </row>
    <row r="74" spans="1:51" ht="12.75" hidden="1">
      <c r="A74" s="5">
        <v>32</v>
      </c>
      <c r="B74" s="5">
        <v>32</v>
      </c>
      <c r="C74" s="5">
        <v>33</v>
      </c>
      <c r="D74" s="5">
        <v>34</v>
      </c>
      <c r="E74" s="5">
        <v>35</v>
      </c>
      <c r="F74" s="5">
        <v>36</v>
      </c>
      <c r="G74" s="5">
        <v>37</v>
      </c>
      <c r="H74" s="5">
        <v>38</v>
      </c>
      <c r="I74" s="5">
        <v>39</v>
      </c>
      <c r="J74" s="5">
        <v>40</v>
      </c>
      <c r="K74" s="5">
        <v>41</v>
      </c>
      <c r="L74" s="5">
        <v>42</v>
      </c>
      <c r="M74" s="5">
        <v>43</v>
      </c>
      <c r="N74" s="5">
        <v>44</v>
      </c>
      <c r="O74" s="5">
        <v>45</v>
      </c>
      <c r="P74" s="5">
        <v>46</v>
      </c>
      <c r="Q74" s="5">
        <v>47</v>
      </c>
      <c r="R74" s="5">
        <v>48</v>
      </c>
      <c r="S74" s="5">
        <v>49</v>
      </c>
      <c r="T74" s="5">
        <v>50</v>
      </c>
      <c r="U74" s="5">
        <v>51</v>
      </c>
      <c r="V74" s="5">
        <v>52</v>
      </c>
      <c r="W74" s="5">
        <v>53</v>
      </c>
      <c r="X74" s="5">
        <v>54</v>
      </c>
      <c r="Y74" s="5">
        <v>55</v>
      </c>
      <c r="Z74" s="5">
        <v>57</v>
      </c>
      <c r="AA74" s="5">
        <v>58</v>
      </c>
      <c r="AB74" s="5">
        <v>59</v>
      </c>
      <c r="AC74" s="5">
        <v>60</v>
      </c>
      <c r="AD74" s="5">
        <v>61</v>
      </c>
      <c r="AE74" s="5">
        <v>62</v>
      </c>
      <c r="AF74" s="5">
        <v>63</v>
      </c>
      <c r="AG74" s="5">
        <v>64</v>
      </c>
      <c r="AH74" s="5">
        <v>66</v>
      </c>
      <c r="AI74" s="5">
        <v>67</v>
      </c>
      <c r="AJ74" s="5">
        <v>68</v>
      </c>
      <c r="AK74" s="5">
        <v>69</v>
      </c>
      <c r="AL74" s="5">
        <v>70</v>
      </c>
      <c r="AM74" s="5">
        <v>71</v>
      </c>
      <c r="AN74" s="5">
        <v>72</v>
      </c>
      <c r="AO74" s="5">
        <v>73</v>
      </c>
      <c r="AP74" s="5">
        <v>75</v>
      </c>
      <c r="AQ74" s="5">
        <v>76</v>
      </c>
      <c r="AR74" s="5">
        <v>77</v>
      </c>
      <c r="AS74" s="5">
        <v>78</v>
      </c>
      <c r="AT74" s="5">
        <v>79</v>
      </c>
      <c r="AU74" s="5">
        <v>80</v>
      </c>
      <c r="AV74" s="5">
        <v>81</v>
      </c>
      <c r="AW74" s="5">
        <v>82</v>
      </c>
      <c r="AX74" s="5">
        <v>83</v>
      </c>
      <c r="AY74" s="5">
        <v>84</v>
      </c>
    </row>
    <row r="75" spans="1:51" ht="12.75" hidden="1">
      <c r="A75" s="5">
        <v>31</v>
      </c>
      <c r="B75" s="5">
        <v>31</v>
      </c>
      <c r="C75" s="5">
        <v>32</v>
      </c>
      <c r="D75" s="5">
        <v>33</v>
      </c>
      <c r="E75" s="5">
        <v>34</v>
      </c>
      <c r="F75" s="5">
        <v>35</v>
      </c>
      <c r="G75" s="5">
        <v>36</v>
      </c>
      <c r="H75" s="5">
        <v>37</v>
      </c>
      <c r="I75" s="5">
        <v>38</v>
      </c>
      <c r="J75" s="5">
        <v>39</v>
      </c>
      <c r="K75" s="5">
        <v>40</v>
      </c>
      <c r="L75" s="5">
        <v>40</v>
      </c>
      <c r="M75" s="5">
        <v>41</v>
      </c>
      <c r="N75" s="5">
        <v>42</v>
      </c>
      <c r="O75" s="5">
        <v>44</v>
      </c>
      <c r="P75" s="5">
        <v>45</v>
      </c>
      <c r="Q75" s="5">
        <v>46</v>
      </c>
      <c r="R75" s="5">
        <v>47</v>
      </c>
      <c r="S75" s="5">
        <v>48</v>
      </c>
      <c r="T75" s="5">
        <v>49</v>
      </c>
      <c r="U75" s="5">
        <v>50</v>
      </c>
      <c r="V75" s="5">
        <v>51</v>
      </c>
      <c r="W75" s="5">
        <v>52</v>
      </c>
      <c r="X75" s="5">
        <v>53</v>
      </c>
      <c r="Y75" s="5">
        <v>54</v>
      </c>
      <c r="Z75" s="5">
        <v>55</v>
      </c>
      <c r="AA75" s="5">
        <v>57</v>
      </c>
      <c r="AB75" s="5">
        <v>58</v>
      </c>
      <c r="AC75" s="5">
        <v>59</v>
      </c>
      <c r="AD75" s="5">
        <v>60</v>
      </c>
      <c r="AE75" s="5">
        <v>61</v>
      </c>
      <c r="AF75" s="5">
        <v>62</v>
      </c>
      <c r="AG75" s="5">
        <v>64</v>
      </c>
      <c r="AH75" s="5">
        <v>65</v>
      </c>
      <c r="AI75" s="5">
        <v>66</v>
      </c>
      <c r="AJ75" s="5">
        <v>67</v>
      </c>
      <c r="AK75" s="5">
        <v>68</v>
      </c>
      <c r="AL75" s="5">
        <v>69</v>
      </c>
      <c r="AM75" s="5">
        <v>70</v>
      </c>
      <c r="AN75" s="5">
        <v>72</v>
      </c>
      <c r="AO75" s="5">
        <v>73</v>
      </c>
      <c r="AP75" s="5">
        <v>74</v>
      </c>
      <c r="AQ75" s="5">
        <v>75</v>
      </c>
      <c r="AR75" s="5">
        <v>76</v>
      </c>
      <c r="AS75" s="5">
        <v>77</v>
      </c>
      <c r="AT75" s="5">
        <v>78</v>
      </c>
      <c r="AU75" s="5">
        <v>79</v>
      </c>
      <c r="AV75" s="5">
        <v>80</v>
      </c>
      <c r="AW75" s="5">
        <v>81</v>
      </c>
      <c r="AX75" s="5">
        <v>82</v>
      </c>
      <c r="AY75" s="5">
        <v>83</v>
      </c>
    </row>
    <row r="76" spans="1:51" ht="12.75" hidden="1">
      <c r="A76" s="5">
        <v>30</v>
      </c>
      <c r="B76" s="5">
        <v>30</v>
      </c>
      <c r="C76" s="5">
        <v>31</v>
      </c>
      <c r="D76" s="5">
        <v>32</v>
      </c>
      <c r="E76" s="5">
        <v>33</v>
      </c>
      <c r="F76" s="5">
        <v>34</v>
      </c>
      <c r="G76" s="5">
        <v>35</v>
      </c>
      <c r="H76" s="5">
        <v>36</v>
      </c>
      <c r="I76" s="5">
        <v>37</v>
      </c>
      <c r="J76" s="5">
        <v>37</v>
      </c>
      <c r="K76" s="5">
        <v>38</v>
      </c>
      <c r="L76" s="5">
        <v>39</v>
      </c>
      <c r="M76" s="5">
        <v>40</v>
      </c>
      <c r="N76" s="5">
        <v>41</v>
      </c>
      <c r="O76" s="5">
        <v>42</v>
      </c>
      <c r="P76" s="5">
        <v>43</v>
      </c>
      <c r="Q76" s="5">
        <v>45</v>
      </c>
      <c r="R76" s="5">
        <v>46</v>
      </c>
      <c r="S76" s="5">
        <v>47</v>
      </c>
      <c r="T76" s="5">
        <v>48</v>
      </c>
      <c r="U76" s="5">
        <v>49</v>
      </c>
      <c r="V76" s="5">
        <v>50</v>
      </c>
      <c r="W76" s="5">
        <v>51</v>
      </c>
      <c r="X76" s="5">
        <v>52</v>
      </c>
      <c r="Y76" s="5">
        <v>53</v>
      </c>
      <c r="Z76" s="5">
        <v>54</v>
      </c>
      <c r="AA76" s="5">
        <v>56</v>
      </c>
      <c r="AB76" s="5">
        <v>57</v>
      </c>
      <c r="AC76" s="5">
        <v>58</v>
      </c>
      <c r="AD76" s="5">
        <v>59</v>
      </c>
      <c r="AE76" s="5">
        <v>60</v>
      </c>
      <c r="AF76" s="5">
        <v>61</v>
      </c>
      <c r="AG76" s="5">
        <v>63</v>
      </c>
      <c r="AH76" s="5">
        <v>64</v>
      </c>
      <c r="AI76" s="5">
        <v>65</v>
      </c>
      <c r="AJ76" s="5">
        <v>66</v>
      </c>
      <c r="AK76" s="5">
        <v>67</v>
      </c>
      <c r="AL76" s="5">
        <v>68</v>
      </c>
      <c r="AM76" s="5">
        <v>70</v>
      </c>
      <c r="AN76" s="5">
        <v>71</v>
      </c>
      <c r="AO76" s="5">
        <v>72</v>
      </c>
      <c r="AP76" s="5">
        <v>73</v>
      </c>
      <c r="AQ76" s="5">
        <v>74</v>
      </c>
      <c r="AR76" s="5">
        <v>75</v>
      </c>
      <c r="AS76" s="5">
        <v>76</v>
      </c>
      <c r="AT76" s="5">
        <v>77</v>
      </c>
      <c r="AU76" s="5">
        <v>79</v>
      </c>
      <c r="AV76" s="5">
        <v>80</v>
      </c>
      <c r="AW76" s="5">
        <v>81</v>
      </c>
      <c r="AX76" s="5">
        <v>82</v>
      </c>
      <c r="AY76" s="5">
        <v>83</v>
      </c>
    </row>
    <row r="77" spans="1:51" ht="12.75" hidden="1">
      <c r="A77" s="5">
        <v>29</v>
      </c>
      <c r="B77" s="5">
        <v>29</v>
      </c>
      <c r="C77" s="5">
        <v>30</v>
      </c>
      <c r="D77" s="5">
        <v>31</v>
      </c>
      <c r="E77" s="5">
        <v>32</v>
      </c>
      <c r="F77" s="5">
        <v>33</v>
      </c>
      <c r="G77" s="5">
        <v>34</v>
      </c>
      <c r="H77" s="5">
        <v>35</v>
      </c>
      <c r="I77" s="5">
        <v>35</v>
      </c>
      <c r="J77" s="5">
        <v>36</v>
      </c>
      <c r="K77" s="5">
        <v>37</v>
      </c>
      <c r="L77" s="5">
        <v>38</v>
      </c>
      <c r="M77" s="5">
        <v>39</v>
      </c>
      <c r="N77" s="5">
        <v>40</v>
      </c>
      <c r="O77" s="5">
        <v>41</v>
      </c>
      <c r="P77" s="5">
        <v>42</v>
      </c>
      <c r="Q77" s="5">
        <v>43</v>
      </c>
      <c r="R77" s="5">
        <v>44</v>
      </c>
      <c r="S77" s="5">
        <v>46</v>
      </c>
      <c r="T77" s="5">
        <v>47</v>
      </c>
      <c r="U77" s="5">
        <v>48</v>
      </c>
      <c r="V77" s="5">
        <v>49</v>
      </c>
      <c r="W77" s="5">
        <v>50</v>
      </c>
      <c r="X77" s="5">
        <v>51</v>
      </c>
      <c r="Y77" s="5">
        <v>52</v>
      </c>
      <c r="Z77" s="5">
        <v>53</v>
      </c>
      <c r="AA77" s="5">
        <v>55</v>
      </c>
      <c r="AB77" s="5">
        <v>56</v>
      </c>
      <c r="AC77" s="5">
        <v>57</v>
      </c>
      <c r="AD77" s="5">
        <v>58</v>
      </c>
      <c r="AE77" s="5">
        <v>59</v>
      </c>
      <c r="AF77" s="5">
        <v>60</v>
      </c>
      <c r="AG77" s="5">
        <v>62</v>
      </c>
      <c r="AH77" s="5">
        <v>63</v>
      </c>
      <c r="AI77" s="5">
        <v>64</v>
      </c>
      <c r="AJ77" s="5">
        <v>65</v>
      </c>
      <c r="AK77" s="5">
        <v>66</v>
      </c>
      <c r="AL77" s="5">
        <v>67</v>
      </c>
      <c r="AM77" s="5">
        <v>69</v>
      </c>
      <c r="AN77" s="5">
        <v>70</v>
      </c>
      <c r="AO77" s="5">
        <v>71</v>
      </c>
      <c r="AP77" s="5">
        <v>72</v>
      </c>
      <c r="AQ77" s="5">
        <v>73</v>
      </c>
      <c r="AR77" s="5">
        <v>74</v>
      </c>
      <c r="AS77" s="5">
        <v>76</v>
      </c>
      <c r="AT77" s="5">
        <v>77</v>
      </c>
      <c r="AU77" s="5">
        <v>78</v>
      </c>
      <c r="AV77" s="5">
        <v>79</v>
      </c>
      <c r="AW77" s="5">
        <v>80</v>
      </c>
      <c r="AX77" s="5">
        <v>81</v>
      </c>
      <c r="AY77" s="5">
        <v>82</v>
      </c>
    </row>
    <row r="78" spans="1:51" ht="12.75" hidden="1">
      <c r="A78" s="5">
        <v>28</v>
      </c>
      <c r="B78" s="5">
        <v>28</v>
      </c>
      <c r="C78" s="5">
        <v>29</v>
      </c>
      <c r="D78" s="5">
        <v>30</v>
      </c>
      <c r="E78" s="5">
        <v>31</v>
      </c>
      <c r="F78" s="5">
        <v>32</v>
      </c>
      <c r="G78" s="5">
        <v>33</v>
      </c>
      <c r="H78" s="5">
        <v>33</v>
      </c>
      <c r="I78" s="5">
        <v>34</v>
      </c>
      <c r="J78" s="5">
        <v>35</v>
      </c>
      <c r="K78" s="5">
        <v>36</v>
      </c>
      <c r="L78" s="5">
        <v>37</v>
      </c>
      <c r="M78" s="5">
        <v>38</v>
      </c>
      <c r="N78" s="5">
        <v>39</v>
      </c>
      <c r="O78" s="5">
        <v>40</v>
      </c>
      <c r="P78" s="5">
        <v>41</v>
      </c>
      <c r="Q78" s="5">
        <v>42</v>
      </c>
      <c r="R78" s="5">
        <v>43</v>
      </c>
      <c r="S78" s="5">
        <v>44</v>
      </c>
      <c r="T78" s="5">
        <v>46</v>
      </c>
      <c r="U78" s="5">
        <v>47</v>
      </c>
      <c r="V78" s="5">
        <v>48</v>
      </c>
      <c r="W78" s="5">
        <v>49</v>
      </c>
      <c r="X78" s="5">
        <v>50</v>
      </c>
      <c r="Y78" s="5">
        <v>51</v>
      </c>
      <c r="Z78" s="5">
        <v>52</v>
      </c>
      <c r="AA78" s="5">
        <v>53</v>
      </c>
      <c r="AB78" s="5">
        <v>55</v>
      </c>
      <c r="AC78" s="5">
        <v>56</v>
      </c>
      <c r="AD78" s="5">
        <v>57</v>
      </c>
      <c r="AE78" s="5">
        <v>58</v>
      </c>
      <c r="AF78" s="5">
        <v>59</v>
      </c>
      <c r="AG78" s="5">
        <v>61</v>
      </c>
      <c r="AH78" s="5">
        <v>62</v>
      </c>
      <c r="AI78" s="5">
        <v>63</v>
      </c>
      <c r="AJ78" s="5">
        <v>64</v>
      </c>
      <c r="AK78" s="5">
        <v>65</v>
      </c>
      <c r="AL78" s="5">
        <v>67</v>
      </c>
      <c r="AM78" s="5">
        <v>68</v>
      </c>
      <c r="AN78" s="5">
        <v>69</v>
      </c>
      <c r="AO78" s="5">
        <v>70</v>
      </c>
      <c r="AP78" s="5">
        <v>71</v>
      </c>
      <c r="AQ78" s="5">
        <v>72</v>
      </c>
      <c r="AR78" s="5">
        <v>74</v>
      </c>
      <c r="AS78" s="5">
        <v>75</v>
      </c>
      <c r="AT78" s="5">
        <v>76</v>
      </c>
      <c r="AU78" s="5">
        <v>77</v>
      </c>
      <c r="AV78" s="5">
        <v>78</v>
      </c>
      <c r="AW78" s="5">
        <v>79</v>
      </c>
      <c r="AX78" s="5">
        <v>80</v>
      </c>
      <c r="AY78" s="5">
        <v>81</v>
      </c>
    </row>
    <row r="79" spans="1:51" ht="12.75" hidden="1">
      <c r="A79" s="5">
        <v>27</v>
      </c>
      <c r="B79" s="5">
        <v>27</v>
      </c>
      <c r="C79" s="5">
        <v>28</v>
      </c>
      <c r="D79" s="5">
        <v>29</v>
      </c>
      <c r="E79" s="5">
        <v>30</v>
      </c>
      <c r="F79" s="5">
        <v>31</v>
      </c>
      <c r="G79" s="5">
        <v>32</v>
      </c>
      <c r="H79" s="5">
        <v>32</v>
      </c>
      <c r="I79" s="5">
        <v>33</v>
      </c>
      <c r="J79" s="5">
        <v>34</v>
      </c>
      <c r="K79" s="5">
        <v>35</v>
      </c>
      <c r="L79" s="5">
        <v>36</v>
      </c>
      <c r="M79" s="5">
        <v>37</v>
      </c>
      <c r="N79" s="5">
        <v>38</v>
      </c>
      <c r="O79" s="5">
        <v>39</v>
      </c>
      <c r="P79" s="5">
        <v>40</v>
      </c>
      <c r="Q79" s="5">
        <v>41</v>
      </c>
      <c r="R79" s="5">
        <v>42</v>
      </c>
      <c r="S79" s="5">
        <v>43</v>
      </c>
      <c r="T79" s="5">
        <v>44</v>
      </c>
      <c r="U79" s="5">
        <v>46</v>
      </c>
      <c r="V79" s="5">
        <v>47</v>
      </c>
      <c r="W79" s="5">
        <v>48</v>
      </c>
      <c r="X79" s="5">
        <v>49</v>
      </c>
      <c r="Y79" s="5">
        <v>50</v>
      </c>
      <c r="Z79" s="5">
        <v>51</v>
      </c>
      <c r="AA79" s="5">
        <v>52</v>
      </c>
      <c r="AB79" s="5">
        <v>54</v>
      </c>
      <c r="AC79" s="5">
        <v>55</v>
      </c>
      <c r="AD79" s="5">
        <v>56</v>
      </c>
      <c r="AE79" s="5">
        <v>57</v>
      </c>
      <c r="AF79" s="5">
        <v>58</v>
      </c>
      <c r="AG79" s="5">
        <v>60</v>
      </c>
      <c r="AH79" s="5">
        <v>61</v>
      </c>
      <c r="AI79" s="5">
        <v>62</v>
      </c>
      <c r="AJ79" s="5">
        <v>63</v>
      </c>
      <c r="AK79" s="5">
        <v>64</v>
      </c>
      <c r="AL79" s="5">
        <v>66</v>
      </c>
      <c r="AM79" s="5">
        <v>67</v>
      </c>
      <c r="AN79" s="5">
        <v>68</v>
      </c>
      <c r="AO79" s="5">
        <v>69</v>
      </c>
      <c r="AP79" s="5">
        <v>70</v>
      </c>
      <c r="AQ79" s="5">
        <v>72</v>
      </c>
      <c r="AR79" s="5">
        <v>73</v>
      </c>
      <c r="AS79" s="5">
        <v>74</v>
      </c>
      <c r="AT79" s="5">
        <v>75</v>
      </c>
      <c r="AU79" s="5">
        <v>76</v>
      </c>
      <c r="AV79" s="5">
        <v>77</v>
      </c>
      <c r="AW79" s="5">
        <v>79</v>
      </c>
      <c r="AX79" s="5">
        <v>80</v>
      </c>
      <c r="AY79" s="5">
        <v>81</v>
      </c>
    </row>
    <row r="80" spans="1:51" ht="12.75" hidden="1">
      <c r="A80" s="5">
        <v>26</v>
      </c>
      <c r="B80" s="5">
        <v>26</v>
      </c>
      <c r="C80" s="5">
        <v>27</v>
      </c>
      <c r="D80" s="5">
        <v>28</v>
      </c>
      <c r="E80" s="5">
        <v>29</v>
      </c>
      <c r="F80" s="5">
        <v>30</v>
      </c>
      <c r="G80" s="5">
        <v>30</v>
      </c>
      <c r="H80" s="5">
        <v>31</v>
      </c>
      <c r="I80" s="5">
        <v>32</v>
      </c>
      <c r="J80" s="5">
        <v>33</v>
      </c>
      <c r="K80" s="5">
        <v>34</v>
      </c>
      <c r="L80" s="5">
        <v>35</v>
      </c>
      <c r="M80" s="5">
        <v>36</v>
      </c>
      <c r="N80" s="5">
        <v>37</v>
      </c>
      <c r="O80" s="5">
        <v>38</v>
      </c>
      <c r="P80" s="5">
        <v>39</v>
      </c>
      <c r="Q80" s="5">
        <v>40</v>
      </c>
      <c r="R80" s="5">
        <v>41</v>
      </c>
      <c r="S80" s="5">
        <v>42</v>
      </c>
      <c r="T80" s="5">
        <v>43</v>
      </c>
      <c r="U80" s="5">
        <v>44</v>
      </c>
      <c r="V80" s="5">
        <v>45</v>
      </c>
      <c r="W80" s="5">
        <v>47</v>
      </c>
      <c r="X80" s="5">
        <v>48</v>
      </c>
      <c r="Y80" s="5">
        <v>49</v>
      </c>
      <c r="Z80" s="5">
        <v>50</v>
      </c>
      <c r="AA80" s="5">
        <v>51</v>
      </c>
      <c r="AB80" s="5">
        <v>52</v>
      </c>
      <c r="AC80" s="5">
        <v>54</v>
      </c>
      <c r="AD80" s="5">
        <v>55</v>
      </c>
      <c r="AE80" s="5">
        <v>56</v>
      </c>
      <c r="AF80" s="5">
        <v>57</v>
      </c>
      <c r="AG80" s="5">
        <v>58</v>
      </c>
      <c r="AH80" s="5">
        <v>60</v>
      </c>
      <c r="AI80" s="5">
        <v>61</v>
      </c>
      <c r="AJ80" s="5">
        <v>62</v>
      </c>
      <c r="AK80" s="5">
        <v>63</v>
      </c>
      <c r="AL80" s="5">
        <v>65</v>
      </c>
      <c r="AM80" s="5">
        <v>66</v>
      </c>
      <c r="AN80" s="5">
        <v>67</v>
      </c>
      <c r="AO80" s="5">
        <v>68</v>
      </c>
      <c r="AP80" s="5">
        <v>69</v>
      </c>
      <c r="AQ80" s="5">
        <v>71</v>
      </c>
      <c r="AR80" s="5">
        <v>72</v>
      </c>
      <c r="AS80" s="5">
        <v>73</v>
      </c>
      <c r="AT80" s="5">
        <v>74</v>
      </c>
      <c r="AU80" s="5">
        <v>75</v>
      </c>
      <c r="AV80" s="5">
        <v>77</v>
      </c>
      <c r="AW80" s="5">
        <v>78</v>
      </c>
      <c r="AX80" s="5">
        <v>79</v>
      </c>
      <c r="AY80" s="5">
        <v>80</v>
      </c>
    </row>
    <row r="81" spans="1:51" ht="12.75" hidden="1">
      <c r="A81" s="5">
        <v>25</v>
      </c>
      <c r="B81" s="5">
        <v>25</v>
      </c>
      <c r="C81" s="5">
        <v>26</v>
      </c>
      <c r="D81" s="5">
        <v>27</v>
      </c>
      <c r="E81" s="5">
        <v>28</v>
      </c>
      <c r="F81" s="5">
        <v>29</v>
      </c>
      <c r="G81" s="5">
        <v>29</v>
      </c>
      <c r="H81" s="5">
        <v>30</v>
      </c>
      <c r="I81" s="5">
        <v>31</v>
      </c>
      <c r="J81" s="5">
        <v>32</v>
      </c>
      <c r="K81" s="5">
        <v>33</v>
      </c>
      <c r="L81" s="5">
        <v>34</v>
      </c>
      <c r="M81" s="5">
        <v>35</v>
      </c>
      <c r="N81" s="5">
        <v>36</v>
      </c>
      <c r="O81" s="5">
        <v>37</v>
      </c>
      <c r="P81" s="5">
        <v>38</v>
      </c>
      <c r="Q81" s="5">
        <v>39</v>
      </c>
      <c r="R81" s="5">
        <v>40</v>
      </c>
      <c r="S81" s="5">
        <v>41</v>
      </c>
      <c r="T81" s="5">
        <v>42</v>
      </c>
      <c r="U81" s="5">
        <v>43</v>
      </c>
      <c r="V81" s="5">
        <v>44</v>
      </c>
      <c r="W81" s="5">
        <v>45</v>
      </c>
      <c r="X81" s="5">
        <v>47</v>
      </c>
      <c r="Y81" s="5">
        <v>48</v>
      </c>
      <c r="Z81" s="5">
        <v>49</v>
      </c>
      <c r="AA81" s="5">
        <v>50</v>
      </c>
      <c r="AB81" s="5">
        <v>51</v>
      </c>
      <c r="AC81" s="5">
        <v>52</v>
      </c>
      <c r="AD81" s="5">
        <v>54</v>
      </c>
      <c r="AE81" s="5">
        <v>55</v>
      </c>
      <c r="AF81" s="5">
        <v>56</v>
      </c>
      <c r="AG81" s="5">
        <v>57</v>
      </c>
      <c r="AH81" s="5">
        <v>59</v>
      </c>
      <c r="AI81" s="5">
        <v>60</v>
      </c>
      <c r="AJ81" s="5">
        <v>61</v>
      </c>
      <c r="AK81" s="5">
        <v>62</v>
      </c>
      <c r="AL81" s="5">
        <v>64</v>
      </c>
      <c r="AM81" s="5">
        <v>65</v>
      </c>
      <c r="AN81" s="5">
        <v>66</v>
      </c>
      <c r="AO81" s="5">
        <v>67</v>
      </c>
      <c r="AP81" s="5">
        <v>69</v>
      </c>
      <c r="AQ81" s="5">
        <v>70</v>
      </c>
      <c r="AR81" s="5">
        <v>71</v>
      </c>
      <c r="AS81" s="5">
        <v>72</v>
      </c>
      <c r="AT81" s="5">
        <v>73</v>
      </c>
      <c r="AU81" s="5">
        <v>75</v>
      </c>
      <c r="AV81" s="5">
        <v>76</v>
      </c>
      <c r="AW81" s="5">
        <v>77</v>
      </c>
      <c r="AX81" s="5">
        <v>78</v>
      </c>
      <c r="AY81" s="5">
        <v>79</v>
      </c>
    </row>
    <row r="82" spans="1:51" ht="12.75" hidden="1">
      <c r="A82" s="5">
        <v>24</v>
      </c>
      <c r="B82" s="5">
        <v>24</v>
      </c>
      <c r="C82" s="5">
        <v>25</v>
      </c>
      <c r="D82" s="5">
        <v>26</v>
      </c>
      <c r="E82" s="5">
        <v>27</v>
      </c>
      <c r="F82" s="5">
        <v>27</v>
      </c>
      <c r="G82" s="5">
        <v>28</v>
      </c>
      <c r="H82" s="5">
        <v>29</v>
      </c>
      <c r="I82" s="5">
        <v>30</v>
      </c>
      <c r="J82" s="5">
        <v>31</v>
      </c>
      <c r="K82" s="5">
        <v>32</v>
      </c>
      <c r="L82" s="5">
        <v>33</v>
      </c>
      <c r="M82" s="5">
        <v>34</v>
      </c>
      <c r="N82" s="5">
        <v>35</v>
      </c>
      <c r="O82" s="5">
        <v>36</v>
      </c>
      <c r="P82" s="5">
        <v>37</v>
      </c>
      <c r="Q82" s="5">
        <v>38</v>
      </c>
      <c r="R82" s="5">
        <v>39</v>
      </c>
      <c r="S82" s="5">
        <v>40</v>
      </c>
      <c r="T82" s="5">
        <v>41</v>
      </c>
      <c r="U82" s="5">
        <v>42</v>
      </c>
      <c r="V82" s="5">
        <v>43</v>
      </c>
      <c r="W82" s="5">
        <v>44</v>
      </c>
      <c r="X82" s="5">
        <v>45</v>
      </c>
      <c r="Y82" s="5">
        <v>47</v>
      </c>
      <c r="Z82" s="5">
        <v>48</v>
      </c>
      <c r="AA82" s="5">
        <v>49</v>
      </c>
      <c r="AB82" s="5">
        <v>50</v>
      </c>
      <c r="AC82" s="5">
        <v>51</v>
      </c>
      <c r="AD82" s="5">
        <v>53</v>
      </c>
      <c r="AE82" s="5">
        <v>54</v>
      </c>
      <c r="AF82" s="5">
        <v>55</v>
      </c>
      <c r="AG82" s="5">
        <v>56</v>
      </c>
      <c r="AH82" s="5">
        <v>57</v>
      </c>
      <c r="AI82" s="5">
        <v>59</v>
      </c>
      <c r="AJ82" s="5">
        <v>60</v>
      </c>
      <c r="AK82" s="5">
        <v>61</v>
      </c>
      <c r="AL82" s="5">
        <v>63</v>
      </c>
      <c r="AM82" s="5">
        <v>64</v>
      </c>
      <c r="AN82" s="5">
        <v>65</v>
      </c>
      <c r="AO82" s="5">
        <v>66</v>
      </c>
      <c r="AP82" s="5">
        <v>68</v>
      </c>
      <c r="AQ82" s="5">
        <v>69</v>
      </c>
      <c r="AR82" s="5">
        <v>70</v>
      </c>
      <c r="AS82" s="5">
        <v>71</v>
      </c>
      <c r="AT82" s="5">
        <v>73</v>
      </c>
      <c r="AU82" s="5">
        <v>74</v>
      </c>
      <c r="AV82" s="5">
        <v>75</v>
      </c>
      <c r="AW82" s="5">
        <v>76</v>
      </c>
      <c r="AX82" s="5">
        <v>77</v>
      </c>
      <c r="AY82" s="5">
        <v>79</v>
      </c>
    </row>
    <row r="83" spans="1:51" ht="12.75" hidden="1">
      <c r="A83" s="5">
        <v>23</v>
      </c>
      <c r="B83" s="5">
        <v>23</v>
      </c>
      <c r="C83" s="5">
        <v>24</v>
      </c>
      <c r="D83" s="5">
        <v>25</v>
      </c>
      <c r="E83" s="5">
        <v>26</v>
      </c>
      <c r="F83" s="5">
        <v>26</v>
      </c>
      <c r="G83" s="5">
        <v>27</v>
      </c>
      <c r="H83" s="5">
        <v>28</v>
      </c>
      <c r="I83" s="5">
        <v>29</v>
      </c>
      <c r="J83" s="5">
        <v>30</v>
      </c>
      <c r="K83" s="5">
        <v>31</v>
      </c>
      <c r="L83" s="5">
        <v>32</v>
      </c>
      <c r="M83" s="5">
        <v>33</v>
      </c>
      <c r="N83" s="5">
        <v>34</v>
      </c>
      <c r="O83" s="5">
        <v>35</v>
      </c>
      <c r="P83" s="5">
        <v>36</v>
      </c>
      <c r="Q83" s="5">
        <v>37</v>
      </c>
      <c r="R83" s="5">
        <v>38</v>
      </c>
      <c r="S83" s="5">
        <v>39</v>
      </c>
      <c r="T83" s="5">
        <v>40</v>
      </c>
      <c r="U83" s="5">
        <v>41</v>
      </c>
      <c r="V83" s="5">
        <v>42</v>
      </c>
      <c r="W83" s="5">
        <v>43</v>
      </c>
      <c r="X83" s="5">
        <v>44</v>
      </c>
      <c r="Y83" s="5">
        <v>45</v>
      </c>
      <c r="Z83" s="5">
        <v>47</v>
      </c>
      <c r="AA83" s="5">
        <v>48</v>
      </c>
      <c r="AB83" s="5">
        <v>49</v>
      </c>
      <c r="AC83" s="5">
        <v>50</v>
      </c>
      <c r="AD83" s="5">
        <v>51</v>
      </c>
      <c r="AE83" s="5">
        <v>53</v>
      </c>
      <c r="AF83" s="5">
        <v>54</v>
      </c>
      <c r="AG83" s="5">
        <v>55</v>
      </c>
      <c r="AH83" s="5">
        <v>56</v>
      </c>
      <c r="AI83" s="5">
        <v>58</v>
      </c>
      <c r="AJ83" s="5">
        <v>59</v>
      </c>
      <c r="AK83" s="5">
        <v>60</v>
      </c>
      <c r="AL83" s="5">
        <v>61</v>
      </c>
      <c r="AM83" s="5">
        <v>63</v>
      </c>
      <c r="AN83" s="5">
        <v>64</v>
      </c>
      <c r="AO83" s="5">
        <v>65</v>
      </c>
      <c r="AP83" s="5">
        <v>67</v>
      </c>
      <c r="AQ83" s="5">
        <v>68</v>
      </c>
      <c r="AR83" s="5">
        <v>69</v>
      </c>
      <c r="AS83" s="5">
        <v>70</v>
      </c>
      <c r="AT83" s="5">
        <v>72</v>
      </c>
      <c r="AU83" s="5">
        <v>73</v>
      </c>
      <c r="AV83" s="5">
        <v>74</v>
      </c>
      <c r="AW83" s="5">
        <v>75</v>
      </c>
      <c r="AX83" s="5">
        <v>77</v>
      </c>
      <c r="AY83" s="5">
        <v>78</v>
      </c>
    </row>
    <row r="84" spans="1:51" ht="12.75" hidden="1">
      <c r="A84" s="5">
        <v>22</v>
      </c>
      <c r="B84" s="5">
        <v>22</v>
      </c>
      <c r="C84" s="5">
        <v>23</v>
      </c>
      <c r="D84" s="5">
        <v>24</v>
      </c>
      <c r="E84" s="5">
        <v>24</v>
      </c>
      <c r="F84" s="5">
        <v>25</v>
      </c>
      <c r="G84" s="5">
        <v>26</v>
      </c>
      <c r="H84" s="5">
        <v>27</v>
      </c>
      <c r="I84" s="5">
        <v>28</v>
      </c>
      <c r="J84" s="5">
        <v>29</v>
      </c>
      <c r="K84" s="5">
        <v>30</v>
      </c>
      <c r="L84" s="5">
        <v>30</v>
      </c>
      <c r="M84" s="5">
        <v>31</v>
      </c>
      <c r="N84" s="5">
        <v>32</v>
      </c>
      <c r="O84" s="5">
        <v>33</v>
      </c>
      <c r="P84" s="5">
        <v>34</v>
      </c>
      <c r="Q84" s="5">
        <v>35</v>
      </c>
      <c r="R84" s="5">
        <v>36</v>
      </c>
      <c r="S84" s="5">
        <v>37</v>
      </c>
      <c r="T84" s="5">
        <v>39</v>
      </c>
      <c r="U84" s="5">
        <v>40</v>
      </c>
      <c r="V84" s="5">
        <v>41</v>
      </c>
      <c r="W84" s="5">
        <v>42</v>
      </c>
      <c r="X84" s="5">
        <v>43</v>
      </c>
      <c r="Y84" s="5">
        <v>44</v>
      </c>
      <c r="Z84" s="5">
        <v>45</v>
      </c>
      <c r="AA84" s="5">
        <v>46</v>
      </c>
      <c r="AB84" s="5">
        <v>48</v>
      </c>
      <c r="AC84" s="5">
        <v>49</v>
      </c>
      <c r="AD84" s="5">
        <v>50</v>
      </c>
      <c r="AE84" s="5">
        <v>51</v>
      </c>
      <c r="AF84" s="5">
        <v>53</v>
      </c>
      <c r="AG84" s="5">
        <v>54</v>
      </c>
      <c r="AH84" s="5">
        <v>55</v>
      </c>
      <c r="AI84" s="5">
        <v>56</v>
      </c>
      <c r="AJ84" s="5">
        <v>58</v>
      </c>
      <c r="AK84" s="5">
        <v>59</v>
      </c>
      <c r="AL84" s="5">
        <v>60</v>
      </c>
      <c r="AM84" s="5">
        <v>62</v>
      </c>
      <c r="AN84" s="5">
        <v>63</v>
      </c>
      <c r="AO84" s="5">
        <v>64</v>
      </c>
      <c r="AP84" s="5">
        <v>65</v>
      </c>
      <c r="AQ84" s="5">
        <v>67</v>
      </c>
      <c r="AR84" s="5">
        <v>68</v>
      </c>
      <c r="AS84" s="5">
        <v>69</v>
      </c>
      <c r="AT84" s="5">
        <v>71</v>
      </c>
      <c r="AU84" s="5">
        <v>72</v>
      </c>
      <c r="AV84" s="5">
        <v>73</v>
      </c>
      <c r="AW84" s="5">
        <v>74</v>
      </c>
      <c r="AX84" s="5">
        <v>76</v>
      </c>
      <c r="AY84" s="5">
        <v>77</v>
      </c>
    </row>
    <row r="85" spans="1:51" ht="12.75" hidden="1">
      <c r="A85" s="5">
        <v>21</v>
      </c>
      <c r="B85" s="5">
        <v>21</v>
      </c>
      <c r="C85" s="5">
        <v>22</v>
      </c>
      <c r="D85" s="5">
        <v>23</v>
      </c>
      <c r="E85" s="5">
        <v>23</v>
      </c>
      <c r="F85" s="5">
        <v>24</v>
      </c>
      <c r="G85" s="5">
        <v>25</v>
      </c>
      <c r="H85" s="5">
        <v>26</v>
      </c>
      <c r="I85" s="5">
        <v>27</v>
      </c>
      <c r="J85" s="5">
        <v>28</v>
      </c>
      <c r="K85" s="5">
        <v>28</v>
      </c>
      <c r="L85" s="5">
        <v>29</v>
      </c>
      <c r="M85" s="5">
        <v>30</v>
      </c>
      <c r="N85" s="5">
        <v>31</v>
      </c>
      <c r="O85" s="5">
        <v>32</v>
      </c>
      <c r="P85" s="5">
        <v>33</v>
      </c>
      <c r="Q85" s="5">
        <v>34</v>
      </c>
      <c r="R85" s="5">
        <v>35</v>
      </c>
      <c r="S85" s="5">
        <v>36</v>
      </c>
      <c r="T85" s="5">
        <v>37</v>
      </c>
      <c r="U85" s="5">
        <v>38</v>
      </c>
      <c r="V85" s="5">
        <v>39</v>
      </c>
      <c r="W85" s="5">
        <v>41</v>
      </c>
      <c r="X85" s="5">
        <v>42</v>
      </c>
      <c r="Y85" s="5">
        <v>43</v>
      </c>
      <c r="Z85" s="5">
        <v>44</v>
      </c>
      <c r="AA85" s="5">
        <v>45</v>
      </c>
      <c r="AB85" s="5">
        <v>46</v>
      </c>
      <c r="AC85" s="5">
        <v>48</v>
      </c>
      <c r="AD85" s="5">
        <v>49</v>
      </c>
      <c r="AE85" s="5">
        <v>50</v>
      </c>
      <c r="AF85" s="5">
        <v>51</v>
      </c>
      <c r="AG85" s="5">
        <v>53</v>
      </c>
      <c r="AH85" s="5">
        <v>54</v>
      </c>
      <c r="AI85" s="5">
        <v>55</v>
      </c>
      <c r="AJ85" s="5">
        <v>57</v>
      </c>
      <c r="AK85" s="5">
        <v>58</v>
      </c>
      <c r="AL85" s="5">
        <v>59</v>
      </c>
      <c r="AM85" s="5">
        <v>60</v>
      </c>
      <c r="AN85" s="5">
        <v>62</v>
      </c>
      <c r="AO85" s="5">
        <v>63</v>
      </c>
      <c r="AP85" s="5">
        <v>64</v>
      </c>
      <c r="AQ85" s="5">
        <v>66</v>
      </c>
      <c r="AR85" s="5">
        <v>67</v>
      </c>
      <c r="AS85" s="5">
        <v>68</v>
      </c>
      <c r="AT85" s="5">
        <v>70</v>
      </c>
      <c r="AU85" s="5">
        <v>71</v>
      </c>
      <c r="AV85" s="5">
        <v>72</v>
      </c>
      <c r="AW85" s="5">
        <v>73</v>
      </c>
      <c r="AX85" s="5">
        <v>75</v>
      </c>
      <c r="AY85" s="5">
        <v>76</v>
      </c>
    </row>
    <row r="86" spans="1:51" ht="12.75" hidden="1">
      <c r="A86" s="5">
        <v>20</v>
      </c>
      <c r="B86" s="5">
        <v>20</v>
      </c>
      <c r="C86" s="5">
        <v>21</v>
      </c>
      <c r="D86" s="5">
        <v>22</v>
      </c>
      <c r="E86" s="5">
        <v>22</v>
      </c>
      <c r="F86" s="5">
        <v>23</v>
      </c>
      <c r="G86" s="5">
        <v>24</v>
      </c>
      <c r="H86" s="5">
        <v>25</v>
      </c>
      <c r="I86" s="5">
        <v>26</v>
      </c>
      <c r="J86" s="5">
        <v>26</v>
      </c>
      <c r="K86" s="5">
        <v>27</v>
      </c>
      <c r="L86" s="5">
        <v>28</v>
      </c>
      <c r="M86" s="5">
        <v>29</v>
      </c>
      <c r="N86" s="5">
        <v>30</v>
      </c>
      <c r="O86" s="5">
        <v>31</v>
      </c>
      <c r="P86" s="5">
        <v>32</v>
      </c>
      <c r="Q86" s="5">
        <v>33</v>
      </c>
      <c r="R86" s="5">
        <v>34</v>
      </c>
      <c r="S86" s="5">
        <v>35</v>
      </c>
      <c r="T86" s="5">
        <v>36</v>
      </c>
      <c r="U86" s="5">
        <v>37</v>
      </c>
      <c r="V86" s="5">
        <v>38</v>
      </c>
      <c r="W86" s="5">
        <v>39</v>
      </c>
      <c r="X86" s="5">
        <v>40</v>
      </c>
      <c r="Y86" s="5">
        <v>42</v>
      </c>
      <c r="Z86" s="5">
        <v>43</v>
      </c>
      <c r="AA86" s="5">
        <v>44</v>
      </c>
      <c r="AB86" s="5">
        <v>45</v>
      </c>
      <c r="AC86" s="5">
        <v>46</v>
      </c>
      <c r="AD86" s="5">
        <v>48</v>
      </c>
      <c r="AE86" s="5">
        <v>49</v>
      </c>
      <c r="AF86" s="5">
        <v>50</v>
      </c>
      <c r="AG86" s="5">
        <v>51</v>
      </c>
      <c r="AH86" s="5">
        <v>53</v>
      </c>
      <c r="AI86" s="5">
        <v>54</v>
      </c>
      <c r="AJ86" s="5">
        <v>55</v>
      </c>
      <c r="AK86" s="5">
        <v>57</v>
      </c>
      <c r="AL86" s="5">
        <v>58</v>
      </c>
      <c r="AM86" s="5">
        <v>59</v>
      </c>
      <c r="AN86" s="5">
        <v>61</v>
      </c>
      <c r="AO86" s="5">
        <v>62</v>
      </c>
      <c r="AP86" s="5">
        <v>63</v>
      </c>
      <c r="AQ86" s="5">
        <v>65</v>
      </c>
      <c r="AR86" s="5">
        <v>66</v>
      </c>
      <c r="AS86" s="5">
        <v>67</v>
      </c>
      <c r="AT86" s="5">
        <v>69</v>
      </c>
      <c r="AU86" s="5">
        <v>70</v>
      </c>
      <c r="AV86" s="5">
        <v>71</v>
      </c>
      <c r="AW86" s="5">
        <v>73</v>
      </c>
      <c r="AX86" s="5">
        <v>74</v>
      </c>
      <c r="AY86" s="5">
        <v>75</v>
      </c>
    </row>
    <row r="87" spans="1:51" ht="12.75" hidden="1">
      <c r="A87" s="5">
        <v>19</v>
      </c>
      <c r="B87" s="5">
        <v>19</v>
      </c>
      <c r="C87" s="5">
        <v>20</v>
      </c>
      <c r="D87" s="5">
        <v>21</v>
      </c>
      <c r="E87" s="5">
        <v>21</v>
      </c>
      <c r="F87" s="5">
        <v>22</v>
      </c>
      <c r="G87" s="5">
        <v>23</v>
      </c>
      <c r="H87" s="5">
        <v>24</v>
      </c>
      <c r="I87" s="5">
        <v>24</v>
      </c>
      <c r="J87" s="5">
        <v>25</v>
      </c>
      <c r="K87" s="5">
        <v>26</v>
      </c>
      <c r="L87" s="5">
        <v>27</v>
      </c>
      <c r="M87" s="5">
        <v>28</v>
      </c>
      <c r="N87" s="5">
        <v>29</v>
      </c>
      <c r="O87" s="5">
        <v>30</v>
      </c>
      <c r="P87" s="5">
        <v>31</v>
      </c>
      <c r="Q87" s="5">
        <v>32</v>
      </c>
      <c r="R87" s="5">
        <v>33</v>
      </c>
      <c r="S87" s="5">
        <v>34</v>
      </c>
      <c r="T87" s="5">
        <v>35</v>
      </c>
      <c r="U87" s="5">
        <v>36</v>
      </c>
      <c r="V87" s="5">
        <v>37</v>
      </c>
      <c r="W87" s="5">
        <v>38</v>
      </c>
      <c r="X87" s="5">
        <v>39</v>
      </c>
      <c r="Y87" s="5">
        <v>40</v>
      </c>
      <c r="Z87" s="5">
        <v>41</v>
      </c>
      <c r="AA87" s="5">
        <v>43</v>
      </c>
      <c r="AB87" s="5">
        <v>44</v>
      </c>
      <c r="AC87" s="5">
        <v>45</v>
      </c>
      <c r="AD87" s="5">
        <v>46</v>
      </c>
      <c r="AE87" s="5">
        <v>48</v>
      </c>
      <c r="AF87" s="5">
        <v>49</v>
      </c>
      <c r="AG87" s="5">
        <v>50</v>
      </c>
      <c r="AH87" s="5">
        <v>51</v>
      </c>
      <c r="AI87" s="5">
        <v>53</v>
      </c>
      <c r="AJ87" s="5">
        <v>54</v>
      </c>
      <c r="AK87" s="5">
        <v>55</v>
      </c>
      <c r="AL87" s="5">
        <v>57</v>
      </c>
      <c r="AM87" s="5">
        <v>58</v>
      </c>
      <c r="AN87" s="5">
        <v>59</v>
      </c>
      <c r="AO87" s="5">
        <v>61</v>
      </c>
      <c r="AP87" s="5">
        <v>62</v>
      </c>
      <c r="AQ87" s="5">
        <v>63</v>
      </c>
      <c r="AR87" s="5">
        <v>65</v>
      </c>
      <c r="AS87" s="5">
        <v>66</v>
      </c>
      <c r="AT87" s="5">
        <v>67</v>
      </c>
      <c r="AU87" s="5">
        <v>69</v>
      </c>
      <c r="AV87" s="5">
        <v>70</v>
      </c>
      <c r="AW87" s="5">
        <v>72</v>
      </c>
      <c r="AX87" s="5">
        <v>73</v>
      </c>
      <c r="AY87" s="5">
        <v>74</v>
      </c>
    </row>
    <row r="88" spans="1:51" ht="12.75" hidden="1">
      <c r="A88" s="5">
        <v>18</v>
      </c>
      <c r="B88" s="5">
        <v>18</v>
      </c>
      <c r="C88" s="5">
        <v>19</v>
      </c>
      <c r="D88" s="5">
        <v>20</v>
      </c>
      <c r="E88" s="5">
        <v>20</v>
      </c>
      <c r="F88" s="5">
        <v>21</v>
      </c>
      <c r="G88" s="5">
        <v>22</v>
      </c>
      <c r="H88" s="5">
        <v>22</v>
      </c>
      <c r="I88" s="5">
        <v>23</v>
      </c>
      <c r="J88" s="5">
        <v>24</v>
      </c>
      <c r="K88" s="5">
        <v>25</v>
      </c>
      <c r="L88" s="5">
        <v>26</v>
      </c>
      <c r="M88" s="5">
        <v>27</v>
      </c>
      <c r="N88" s="5">
        <v>28</v>
      </c>
      <c r="O88" s="5">
        <v>28</v>
      </c>
      <c r="P88" s="5">
        <v>29</v>
      </c>
      <c r="Q88" s="5">
        <v>30</v>
      </c>
      <c r="R88" s="5">
        <v>31</v>
      </c>
      <c r="S88" s="5">
        <v>32</v>
      </c>
      <c r="T88" s="5">
        <v>33</v>
      </c>
      <c r="U88" s="5">
        <v>34</v>
      </c>
      <c r="V88" s="5">
        <v>36</v>
      </c>
      <c r="W88" s="5">
        <v>37</v>
      </c>
      <c r="X88" s="5">
        <v>38</v>
      </c>
      <c r="Y88" s="5">
        <v>39</v>
      </c>
      <c r="Z88" s="5">
        <v>40</v>
      </c>
      <c r="AA88" s="5">
        <v>41</v>
      </c>
      <c r="AB88" s="5">
        <v>42</v>
      </c>
      <c r="AC88" s="5">
        <v>44</v>
      </c>
      <c r="AD88" s="5">
        <v>45</v>
      </c>
      <c r="AE88" s="5">
        <v>46</v>
      </c>
      <c r="AF88" s="5">
        <v>47</v>
      </c>
      <c r="AG88" s="5">
        <v>49</v>
      </c>
      <c r="AH88" s="5">
        <v>50</v>
      </c>
      <c r="AI88" s="5">
        <v>51</v>
      </c>
      <c r="AJ88" s="5">
        <v>53</v>
      </c>
      <c r="AK88" s="5">
        <v>54</v>
      </c>
      <c r="AL88" s="5">
        <v>55</v>
      </c>
      <c r="AM88" s="5">
        <v>57</v>
      </c>
      <c r="AN88" s="5">
        <v>58</v>
      </c>
      <c r="AO88" s="5">
        <v>59</v>
      </c>
      <c r="AP88" s="5">
        <v>61</v>
      </c>
      <c r="AQ88" s="5">
        <v>62</v>
      </c>
      <c r="AR88" s="5">
        <v>64</v>
      </c>
      <c r="AS88" s="5">
        <v>65</v>
      </c>
      <c r="AT88" s="5">
        <v>66</v>
      </c>
      <c r="AU88" s="5">
        <v>68</v>
      </c>
      <c r="AV88" s="5">
        <v>69</v>
      </c>
      <c r="AW88" s="5">
        <v>70</v>
      </c>
      <c r="AX88" s="5">
        <v>72</v>
      </c>
      <c r="AY88" s="5">
        <v>73</v>
      </c>
    </row>
    <row r="89" spans="1:51" ht="12.75" hidden="1">
      <c r="A89" s="5">
        <v>17</v>
      </c>
      <c r="B89" s="5">
        <v>17</v>
      </c>
      <c r="C89" s="5">
        <v>18</v>
      </c>
      <c r="D89" s="5">
        <v>18</v>
      </c>
      <c r="E89" s="5">
        <v>19</v>
      </c>
      <c r="F89" s="5">
        <v>20</v>
      </c>
      <c r="G89" s="5">
        <v>21</v>
      </c>
      <c r="H89" s="5">
        <v>21</v>
      </c>
      <c r="I89" s="5">
        <v>22</v>
      </c>
      <c r="J89" s="5">
        <v>23</v>
      </c>
      <c r="K89" s="5">
        <v>24</v>
      </c>
      <c r="L89" s="5">
        <v>25</v>
      </c>
      <c r="M89" s="5">
        <v>25</v>
      </c>
      <c r="N89" s="5">
        <v>26</v>
      </c>
      <c r="O89" s="5">
        <v>27</v>
      </c>
      <c r="P89" s="5">
        <v>28</v>
      </c>
      <c r="Q89" s="5">
        <v>29</v>
      </c>
      <c r="R89" s="5">
        <v>30</v>
      </c>
      <c r="S89" s="5">
        <v>31</v>
      </c>
      <c r="T89" s="5">
        <v>32</v>
      </c>
      <c r="U89" s="5">
        <v>33</v>
      </c>
      <c r="V89" s="5">
        <v>34</v>
      </c>
      <c r="W89" s="5">
        <v>35</v>
      </c>
      <c r="X89" s="5">
        <v>36</v>
      </c>
      <c r="Y89" s="5">
        <v>38</v>
      </c>
      <c r="Z89" s="5">
        <v>39</v>
      </c>
      <c r="AA89" s="5">
        <v>40</v>
      </c>
      <c r="AB89" s="5">
        <v>41</v>
      </c>
      <c r="AC89" s="5">
        <v>42</v>
      </c>
      <c r="AD89" s="5">
        <v>43</v>
      </c>
      <c r="AE89" s="5">
        <v>45</v>
      </c>
      <c r="AF89" s="5">
        <v>46</v>
      </c>
      <c r="AG89" s="5">
        <v>47</v>
      </c>
      <c r="AH89" s="5">
        <v>49</v>
      </c>
      <c r="AI89" s="5">
        <v>50</v>
      </c>
      <c r="AJ89" s="5">
        <v>51</v>
      </c>
      <c r="AK89" s="5">
        <v>53</v>
      </c>
      <c r="AL89" s="5">
        <v>54</v>
      </c>
      <c r="AM89" s="5">
        <v>55</v>
      </c>
      <c r="AN89" s="5">
        <v>57</v>
      </c>
      <c r="AO89" s="5">
        <v>58</v>
      </c>
      <c r="AP89" s="5">
        <v>60</v>
      </c>
      <c r="AQ89" s="5">
        <v>61</v>
      </c>
      <c r="AR89" s="5">
        <v>62</v>
      </c>
      <c r="AS89" s="5">
        <v>64</v>
      </c>
      <c r="AT89" s="5">
        <v>65</v>
      </c>
      <c r="AU89" s="5">
        <v>67</v>
      </c>
      <c r="AV89" s="5">
        <v>68</v>
      </c>
      <c r="AW89" s="5">
        <v>69</v>
      </c>
      <c r="AX89" s="5">
        <v>71</v>
      </c>
      <c r="AY89" s="5">
        <v>72</v>
      </c>
    </row>
    <row r="90" spans="1:51" ht="12.75" hidden="1">
      <c r="A90" s="5">
        <v>16</v>
      </c>
      <c r="B90" s="5">
        <v>16</v>
      </c>
      <c r="C90" s="5">
        <v>17</v>
      </c>
      <c r="D90" s="5">
        <v>17</v>
      </c>
      <c r="E90" s="5">
        <v>18</v>
      </c>
      <c r="F90" s="5">
        <v>19</v>
      </c>
      <c r="G90" s="5">
        <v>19</v>
      </c>
      <c r="H90" s="5">
        <v>20</v>
      </c>
      <c r="I90" s="5">
        <v>21</v>
      </c>
      <c r="J90" s="5">
        <v>22</v>
      </c>
      <c r="K90" s="5">
        <v>22</v>
      </c>
      <c r="L90" s="5">
        <v>23</v>
      </c>
      <c r="M90" s="5">
        <v>24</v>
      </c>
      <c r="N90" s="5">
        <v>25</v>
      </c>
      <c r="O90" s="5">
        <v>26</v>
      </c>
      <c r="P90" s="5">
        <v>27</v>
      </c>
      <c r="Q90" s="5">
        <v>28</v>
      </c>
      <c r="R90" s="5">
        <v>29</v>
      </c>
      <c r="S90" s="5">
        <v>30</v>
      </c>
      <c r="T90" s="5">
        <v>31</v>
      </c>
      <c r="U90" s="5">
        <v>32</v>
      </c>
      <c r="V90" s="5">
        <v>33</v>
      </c>
      <c r="W90" s="5">
        <v>34</v>
      </c>
      <c r="X90" s="5">
        <v>35</v>
      </c>
      <c r="Y90" s="5">
        <v>36</v>
      </c>
      <c r="Z90" s="5">
        <v>37</v>
      </c>
      <c r="AA90" s="5">
        <v>38</v>
      </c>
      <c r="AB90" s="5">
        <v>40</v>
      </c>
      <c r="AC90" s="5">
        <v>41</v>
      </c>
      <c r="AD90" s="5">
        <v>42</v>
      </c>
      <c r="AE90" s="5">
        <v>43</v>
      </c>
      <c r="AF90" s="5">
        <v>45</v>
      </c>
      <c r="AG90" s="5">
        <v>46</v>
      </c>
      <c r="AH90" s="5">
        <v>47</v>
      </c>
      <c r="AI90" s="5">
        <v>48</v>
      </c>
      <c r="AJ90" s="5">
        <v>50</v>
      </c>
      <c r="AK90" s="5">
        <v>51</v>
      </c>
      <c r="AL90" s="5">
        <v>53</v>
      </c>
      <c r="AM90" s="5">
        <v>54</v>
      </c>
      <c r="AN90" s="5">
        <v>55</v>
      </c>
      <c r="AO90" s="5">
        <v>57</v>
      </c>
      <c r="AP90" s="5">
        <v>58</v>
      </c>
      <c r="AQ90" s="5">
        <v>60</v>
      </c>
      <c r="AR90" s="5">
        <v>61</v>
      </c>
      <c r="AS90" s="5">
        <v>62</v>
      </c>
      <c r="AT90" s="5">
        <v>64</v>
      </c>
      <c r="AU90" s="5">
        <v>65</v>
      </c>
      <c r="AV90" s="5">
        <v>67</v>
      </c>
      <c r="AW90" s="5">
        <v>68</v>
      </c>
      <c r="AX90" s="5">
        <v>69</v>
      </c>
      <c r="AY90" s="5">
        <v>71</v>
      </c>
    </row>
    <row r="91" spans="1:51" ht="12.75" hidden="1">
      <c r="A91" s="5">
        <v>15</v>
      </c>
      <c r="B91" s="5">
        <v>15</v>
      </c>
      <c r="C91" s="5">
        <v>16</v>
      </c>
      <c r="D91" s="5">
        <v>16</v>
      </c>
      <c r="E91" s="5">
        <v>17</v>
      </c>
      <c r="F91" s="5">
        <v>18</v>
      </c>
      <c r="G91" s="5">
        <v>18</v>
      </c>
      <c r="H91" s="5">
        <v>19</v>
      </c>
      <c r="I91" s="5">
        <v>20</v>
      </c>
      <c r="J91" s="5">
        <v>20</v>
      </c>
      <c r="K91" s="5">
        <v>21</v>
      </c>
      <c r="L91" s="5">
        <v>22</v>
      </c>
      <c r="M91" s="5">
        <v>23</v>
      </c>
      <c r="N91" s="5">
        <v>24</v>
      </c>
      <c r="O91" s="5">
        <v>25</v>
      </c>
      <c r="P91" s="5">
        <v>25</v>
      </c>
      <c r="Q91" s="5">
        <v>26</v>
      </c>
      <c r="R91" s="5">
        <v>27</v>
      </c>
      <c r="S91" s="5">
        <v>28</v>
      </c>
      <c r="T91" s="5">
        <v>29</v>
      </c>
      <c r="U91" s="5">
        <v>30</v>
      </c>
      <c r="V91" s="5">
        <v>31</v>
      </c>
      <c r="W91" s="5">
        <v>32</v>
      </c>
      <c r="X91" s="5">
        <v>33</v>
      </c>
      <c r="Y91" s="5">
        <v>35</v>
      </c>
      <c r="Z91" s="5">
        <v>36</v>
      </c>
      <c r="AA91" s="5">
        <v>37</v>
      </c>
      <c r="AB91" s="5">
        <v>38</v>
      </c>
      <c r="AC91" s="5">
        <v>39</v>
      </c>
      <c r="AD91" s="5">
        <v>41</v>
      </c>
      <c r="AE91" s="5">
        <v>42</v>
      </c>
      <c r="AF91" s="5">
        <v>43</v>
      </c>
      <c r="AG91" s="5">
        <v>44</v>
      </c>
      <c r="AH91" s="5">
        <v>46</v>
      </c>
      <c r="AI91" s="5">
        <v>47</v>
      </c>
      <c r="AJ91" s="5">
        <v>48</v>
      </c>
      <c r="AK91" s="5">
        <v>50</v>
      </c>
      <c r="AL91" s="5">
        <v>51</v>
      </c>
      <c r="AM91" s="5">
        <v>52</v>
      </c>
      <c r="AN91" s="5">
        <v>54</v>
      </c>
      <c r="AO91" s="5">
        <v>55</v>
      </c>
      <c r="AP91" s="5">
        <v>57</v>
      </c>
      <c r="AQ91" s="5">
        <v>58</v>
      </c>
      <c r="AR91" s="5">
        <v>60</v>
      </c>
      <c r="AS91" s="5">
        <v>61</v>
      </c>
      <c r="AT91" s="5">
        <v>62</v>
      </c>
      <c r="AU91" s="5">
        <v>64</v>
      </c>
      <c r="AV91" s="5">
        <v>65</v>
      </c>
      <c r="AW91" s="5">
        <v>67</v>
      </c>
      <c r="AX91" s="5">
        <v>68</v>
      </c>
      <c r="AY91" s="5">
        <v>70</v>
      </c>
    </row>
    <row r="92" spans="1:51" ht="12.75" hidden="1">
      <c r="A92" s="5">
        <v>14</v>
      </c>
      <c r="B92" s="5">
        <v>14</v>
      </c>
      <c r="C92" s="5">
        <v>15</v>
      </c>
      <c r="D92" s="5">
        <v>15</v>
      </c>
      <c r="E92" s="5">
        <v>16</v>
      </c>
      <c r="F92" s="5">
        <v>16</v>
      </c>
      <c r="G92" s="5">
        <v>17</v>
      </c>
      <c r="H92" s="5">
        <v>18</v>
      </c>
      <c r="I92" s="5">
        <v>19</v>
      </c>
      <c r="J92" s="5">
        <v>19</v>
      </c>
      <c r="K92" s="5">
        <v>20</v>
      </c>
      <c r="L92" s="5">
        <v>21</v>
      </c>
      <c r="M92" s="5">
        <v>22</v>
      </c>
      <c r="N92" s="5">
        <v>22</v>
      </c>
      <c r="O92" s="5">
        <v>23</v>
      </c>
      <c r="P92" s="5">
        <v>24</v>
      </c>
      <c r="Q92" s="5">
        <v>25</v>
      </c>
      <c r="R92" s="5">
        <v>26</v>
      </c>
      <c r="S92" s="5">
        <v>27</v>
      </c>
      <c r="T92" s="5">
        <v>28</v>
      </c>
      <c r="U92" s="5">
        <v>29</v>
      </c>
      <c r="V92" s="5">
        <v>30</v>
      </c>
      <c r="W92" s="5">
        <v>31</v>
      </c>
      <c r="X92" s="5">
        <v>32</v>
      </c>
      <c r="Y92" s="5">
        <v>33</v>
      </c>
      <c r="Z92" s="5">
        <v>34</v>
      </c>
      <c r="AA92" s="5">
        <v>35</v>
      </c>
      <c r="AB92" s="5">
        <v>37</v>
      </c>
      <c r="AC92" s="5">
        <v>38</v>
      </c>
      <c r="AD92" s="5">
        <v>39</v>
      </c>
      <c r="AE92" s="5">
        <v>40</v>
      </c>
      <c r="AF92" s="5">
        <v>41</v>
      </c>
      <c r="AG92" s="5">
        <v>43</v>
      </c>
      <c r="AH92" s="5">
        <v>44</v>
      </c>
      <c r="AI92" s="5">
        <v>45</v>
      </c>
      <c r="AJ92" s="5">
        <v>47</v>
      </c>
      <c r="AK92" s="5">
        <v>48</v>
      </c>
      <c r="AL92" s="5">
        <v>49</v>
      </c>
      <c r="AM92" s="5">
        <v>51</v>
      </c>
      <c r="AN92" s="5">
        <v>52</v>
      </c>
      <c r="AO92" s="5">
        <v>54</v>
      </c>
      <c r="AP92" s="5">
        <v>55</v>
      </c>
      <c r="AQ92" s="5">
        <v>57</v>
      </c>
      <c r="AR92" s="5">
        <v>58</v>
      </c>
      <c r="AS92" s="5">
        <v>60</v>
      </c>
      <c r="AT92" s="5">
        <v>61</v>
      </c>
      <c r="AU92" s="5">
        <v>62</v>
      </c>
      <c r="AV92" s="5">
        <v>64</v>
      </c>
      <c r="AW92" s="5">
        <v>65</v>
      </c>
      <c r="AX92" s="5">
        <v>67</v>
      </c>
      <c r="AY92" s="5">
        <v>68</v>
      </c>
    </row>
    <row r="93" spans="1:51" ht="12.75" hidden="1">
      <c r="A93" s="5">
        <v>13</v>
      </c>
      <c r="B93" s="5">
        <v>13</v>
      </c>
      <c r="C93" s="5">
        <v>14</v>
      </c>
      <c r="D93" s="5">
        <v>14</v>
      </c>
      <c r="E93" s="5">
        <v>15</v>
      </c>
      <c r="F93" s="5">
        <v>15</v>
      </c>
      <c r="G93" s="5">
        <v>16</v>
      </c>
      <c r="H93" s="5">
        <v>17</v>
      </c>
      <c r="I93" s="5">
        <v>17</v>
      </c>
      <c r="J93" s="5">
        <v>18</v>
      </c>
      <c r="K93" s="5">
        <v>19</v>
      </c>
      <c r="L93" s="5">
        <v>19</v>
      </c>
      <c r="M93" s="5">
        <v>20</v>
      </c>
      <c r="N93" s="5">
        <v>21</v>
      </c>
      <c r="O93" s="5">
        <v>22</v>
      </c>
      <c r="P93" s="5">
        <v>23</v>
      </c>
      <c r="Q93" s="5">
        <v>24</v>
      </c>
      <c r="R93" s="5">
        <v>24</v>
      </c>
      <c r="S93" s="5">
        <v>25</v>
      </c>
      <c r="T93" s="5">
        <v>26</v>
      </c>
      <c r="U93" s="5">
        <v>27</v>
      </c>
      <c r="V93" s="5">
        <v>28</v>
      </c>
      <c r="W93" s="5">
        <v>29</v>
      </c>
      <c r="X93" s="5">
        <v>30</v>
      </c>
      <c r="Y93" s="5">
        <v>32</v>
      </c>
      <c r="Z93" s="5">
        <v>33</v>
      </c>
      <c r="AA93" s="5">
        <v>34</v>
      </c>
      <c r="AB93" s="5">
        <v>35</v>
      </c>
      <c r="AC93" s="5">
        <v>36</v>
      </c>
      <c r="AD93" s="5">
        <v>37</v>
      </c>
      <c r="AE93" s="5">
        <v>39</v>
      </c>
      <c r="AF93" s="5">
        <v>40</v>
      </c>
      <c r="AG93" s="5">
        <v>41</v>
      </c>
      <c r="AH93" s="5">
        <v>42</v>
      </c>
      <c r="AI93" s="5">
        <v>44</v>
      </c>
      <c r="AJ93" s="5">
        <v>45</v>
      </c>
      <c r="AK93" s="5">
        <v>46</v>
      </c>
      <c r="AL93" s="5">
        <v>48</v>
      </c>
      <c r="AM93" s="5">
        <v>49</v>
      </c>
      <c r="AN93" s="5">
        <v>51</v>
      </c>
      <c r="AO93" s="5">
        <v>52</v>
      </c>
      <c r="AP93" s="5">
        <v>54</v>
      </c>
      <c r="AQ93" s="5">
        <v>55</v>
      </c>
      <c r="AR93" s="5">
        <v>57</v>
      </c>
      <c r="AS93" s="5">
        <v>58</v>
      </c>
      <c r="AT93" s="5">
        <v>59</v>
      </c>
      <c r="AU93" s="5">
        <v>61</v>
      </c>
      <c r="AV93" s="5">
        <v>62</v>
      </c>
      <c r="AW93" s="5">
        <v>64</v>
      </c>
      <c r="AX93" s="5">
        <v>65</v>
      </c>
      <c r="AY93" s="5">
        <v>67</v>
      </c>
    </row>
    <row r="94" spans="1:51" ht="12.75" hidden="1">
      <c r="A94" s="5">
        <v>12</v>
      </c>
      <c r="B94" s="5">
        <v>12</v>
      </c>
      <c r="C94" s="5">
        <v>13</v>
      </c>
      <c r="D94" s="5">
        <v>13</v>
      </c>
      <c r="E94" s="5">
        <v>14</v>
      </c>
      <c r="F94" s="5">
        <v>14</v>
      </c>
      <c r="G94" s="5">
        <v>15</v>
      </c>
      <c r="H94" s="5">
        <v>15</v>
      </c>
      <c r="I94" s="5">
        <v>16</v>
      </c>
      <c r="J94" s="5">
        <v>17</v>
      </c>
      <c r="K94" s="5">
        <v>17</v>
      </c>
      <c r="L94" s="5">
        <v>18</v>
      </c>
      <c r="M94" s="5">
        <v>19</v>
      </c>
      <c r="N94" s="5">
        <v>20</v>
      </c>
      <c r="O94" s="5">
        <v>20</v>
      </c>
      <c r="P94" s="5">
        <v>21</v>
      </c>
      <c r="Q94" s="5">
        <v>22</v>
      </c>
      <c r="R94" s="5">
        <v>23</v>
      </c>
      <c r="S94" s="5">
        <v>24</v>
      </c>
      <c r="T94" s="5">
        <v>25</v>
      </c>
      <c r="U94" s="5">
        <v>26</v>
      </c>
      <c r="V94" s="5">
        <v>27</v>
      </c>
      <c r="W94" s="5">
        <v>28</v>
      </c>
      <c r="X94" s="5">
        <v>29</v>
      </c>
      <c r="Y94" s="5">
        <v>30</v>
      </c>
      <c r="Z94" s="5">
        <v>31</v>
      </c>
      <c r="AA94" s="5">
        <v>32</v>
      </c>
      <c r="AB94" s="5">
        <v>33</v>
      </c>
      <c r="AC94" s="5">
        <v>34</v>
      </c>
      <c r="AD94" s="5">
        <v>36</v>
      </c>
      <c r="AE94" s="5">
        <v>37</v>
      </c>
      <c r="AF94" s="5">
        <v>38</v>
      </c>
      <c r="AG94" s="5">
        <v>39</v>
      </c>
      <c r="AH94" s="5">
        <v>41</v>
      </c>
      <c r="AI94" s="5">
        <v>42</v>
      </c>
      <c r="AJ94" s="5">
        <v>43</v>
      </c>
      <c r="AK94" s="5">
        <v>45</v>
      </c>
      <c r="AL94" s="5">
        <v>46</v>
      </c>
      <c r="AM94" s="5">
        <v>47</v>
      </c>
      <c r="AN94" s="5">
        <v>49</v>
      </c>
      <c r="AO94" s="5">
        <v>50</v>
      </c>
      <c r="AP94" s="5">
        <v>52</v>
      </c>
      <c r="AQ94" s="5">
        <v>53</v>
      </c>
      <c r="AR94" s="5">
        <v>55</v>
      </c>
      <c r="AS94" s="5">
        <v>56</v>
      </c>
      <c r="AT94" s="5">
        <v>58</v>
      </c>
      <c r="AU94" s="5">
        <v>59</v>
      </c>
      <c r="AV94" s="5">
        <v>61</v>
      </c>
      <c r="AW94" s="5">
        <v>62</v>
      </c>
      <c r="AX94" s="5">
        <v>64</v>
      </c>
      <c r="AY94" s="5">
        <v>65</v>
      </c>
    </row>
    <row r="95" spans="1:51" ht="12.75" hidden="1">
      <c r="A95" s="5">
        <v>11</v>
      </c>
      <c r="B95" s="5">
        <v>11</v>
      </c>
      <c r="C95" s="5">
        <v>11</v>
      </c>
      <c r="D95" s="5">
        <v>12</v>
      </c>
      <c r="E95" s="5">
        <v>13</v>
      </c>
      <c r="F95" s="5">
        <v>13</v>
      </c>
      <c r="G95" s="5">
        <v>14</v>
      </c>
      <c r="H95" s="5">
        <v>14</v>
      </c>
      <c r="I95" s="5">
        <v>15</v>
      </c>
      <c r="J95" s="5">
        <v>15</v>
      </c>
      <c r="K95" s="5">
        <v>16</v>
      </c>
      <c r="L95" s="5">
        <v>17</v>
      </c>
      <c r="M95" s="5">
        <v>18</v>
      </c>
      <c r="N95" s="5">
        <v>18</v>
      </c>
      <c r="O95" s="5">
        <v>19</v>
      </c>
      <c r="P95" s="5">
        <v>20</v>
      </c>
      <c r="Q95" s="5">
        <v>21</v>
      </c>
      <c r="R95" s="5">
        <v>21</v>
      </c>
      <c r="S95" s="5">
        <v>22</v>
      </c>
      <c r="T95" s="5">
        <v>23</v>
      </c>
      <c r="U95" s="5">
        <v>24</v>
      </c>
      <c r="V95" s="5">
        <v>25</v>
      </c>
      <c r="W95" s="5">
        <v>26</v>
      </c>
      <c r="X95" s="5">
        <v>27</v>
      </c>
      <c r="Y95" s="5">
        <v>28</v>
      </c>
      <c r="Z95" s="5">
        <v>29</v>
      </c>
      <c r="AA95" s="5">
        <v>30</v>
      </c>
      <c r="AB95" s="5">
        <v>31</v>
      </c>
      <c r="AC95" s="5">
        <v>33</v>
      </c>
      <c r="AD95" s="5">
        <v>34</v>
      </c>
      <c r="AE95" s="5">
        <v>35</v>
      </c>
      <c r="AF95" s="5">
        <v>36</v>
      </c>
      <c r="AG95" s="5">
        <v>38</v>
      </c>
      <c r="AH95" s="5">
        <v>39</v>
      </c>
      <c r="AI95" s="5">
        <v>40</v>
      </c>
      <c r="AJ95" s="5">
        <v>41</v>
      </c>
      <c r="AK95" s="5">
        <v>43</v>
      </c>
      <c r="AL95" s="5">
        <v>44</v>
      </c>
      <c r="AM95" s="5">
        <v>46</v>
      </c>
      <c r="AN95" s="5">
        <v>47</v>
      </c>
      <c r="AO95" s="5">
        <v>49</v>
      </c>
      <c r="AP95" s="5">
        <v>50</v>
      </c>
      <c r="AQ95" s="5">
        <v>52</v>
      </c>
      <c r="AR95" s="5">
        <v>53</v>
      </c>
      <c r="AS95" s="5">
        <v>55</v>
      </c>
      <c r="AT95" s="5">
        <v>56</v>
      </c>
      <c r="AU95" s="5">
        <v>58</v>
      </c>
      <c r="AV95" s="5">
        <v>59</v>
      </c>
      <c r="AW95" s="5">
        <v>61</v>
      </c>
      <c r="AX95" s="5">
        <v>62</v>
      </c>
      <c r="AY95" s="5">
        <v>64</v>
      </c>
    </row>
    <row r="96" spans="1:51" ht="12.75" hidden="1">
      <c r="A96" s="5">
        <v>10</v>
      </c>
      <c r="B96" s="5">
        <v>10</v>
      </c>
      <c r="C96" s="5">
        <v>10</v>
      </c>
      <c r="D96" s="5">
        <v>11</v>
      </c>
      <c r="E96" s="5">
        <v>11</v>
      </c>
      <c r="F96" s="5">
        <v>12</v>
      </c>
      <c r="G96" s="5">
        <v>12</v>
      </c>
      <c r="H96" s="5">
        <v>13</v>
      </c>
      <c r="I96" s="5">
        <v>14</v>
      </c>
      <c r="J96" s="5">
        <v>14</v>
      </c>
      <c r="K96" s="5">
        <v>15</v>
      </c>
      <c r="L96" s="5">
        <v>15</v>
      </c>
      <c r="M96" s="5">
        <v>16</v>
      </c>
      <c r="N96" s="5">
        <v>17</v>
      </c>
      <c r="O96" s="5">
        <v>18</v>
      </c>
      <c r="P96" s="5">
        <v>18</v>
      </c>
      <c r="Q96" s="5">
        <v>19</v>
      </c>
      <c r="R96" s="5">
        <v>20</v>
      </c>
      <c r="S96" s="5">
        <v>21</v>
      </c>
      <c r="T96" s="5">
        <v>22</v>
      </c>
      <c r="U96" s="5">
        <v>23</v>
      </c>
      <c r="V96" s="5">
        <v>23</v>
      </c>
      <c r="W96" s="5">
        <v>24</v>
      </c>
      <c r="X96" s="5">
        <v>25</v>
      </c>
      <c r="Y96" s="5">
        <v>26</v>
      </c>
      <c r="Z96" s="5">
        <v>27</v>
      </c>
      <c r="AA96" s="5">
        <v>29</v>
      </c>
      <c r="AB96" s="5">
        <v>30</v>
      </c>
      <c r="AC96" s="5">
        <v>31</v>
      </c>
      <c r="AD96" s="5">
        <v>32</v>
      </c>
      <c r="AE96" s="5">
        <v>33</v>
      </c>
      <c r="AF96" s="5">
        <v>34</v>
      </c>
      <c r="AG96" s="5">
        <v>36</v>
      </c>
      <c r="AH96" s="5">
        <v>37</v>
      </c>
      <c r="AI96" s="5">
        <v>38</v>
      </c>
      <c r="AJ96" s="5">
        <v>39</v>
      </c>
      <c r="AK96" s="5">
        <v>41</v>
      </c>
      <c r="AL96" s="5">
        <v>42</v>
      </c>
      <c r="AM96" s="5">
        <v>44</v>
      </c>
      <c r="AN96" s="5">
        <v>45</v>
      </c>
      <c r="AO96" s="5">
        <v>47</v>
      </c>
      <c r="AP96" s="5">
        <v>48</v>
      </c>
      <c r="AQ96" s="5">
        <v>50</v>
      </c>
      <c r="AR96" s="5">
        <v>51</v>
      </c>
      <c r="AS96" s="5">
        <v>53</v>
      </c>
      <c r="AT96" s="5">
        <v>54</v>
      </c>
      <c r="AU96" s="5">
        <v>56</v>
      </c>
      <c r="AV96" s="5">
        <v>57</v>
      </c>
      <c r="AW96" s="5">
        <v>59</v>
      </c>
      <c r="AX96" s="5">
        <v>60</v>
      </c>
      <c r="AY96" s="5">
        <v>62</v>
      </c>
    </row>
    <row r="97" spans="1:51" ht="12.75" hidden="1">
      <c r="A97" s="5">
        <v>9</v>
      </c>
      <c r="B97" s="5">
        <v>9</v>
      </c>
      <c r="C97" s="5">
        <v>9</v>
      </c>
      <c r="D97" s="5">
        <v>10</v>
      </c>
      <c r="E97" s="5">
        <v>10</v>
      </c>
      <c r="F97" s="5">
        <v>11</v>
      </c>
      <c r="G97" s="5">
        <v>11</v>
      </c>
      <c r="H97" s="5">
        <v>12</v>
      </c>
      <c r="I97" s="5">
        <v>12</v>
      </c>
      <c r="J97" s="5">
        <v>13</v>
      </c>
      <c r="K97" s="5">
        <v>13</v>
      </c>
      <c r="L97" s="5">
        <v>14</v>
      </c>
      <c r="M97" s="5">
        <v>15</v>
      </c>
      <c r="N97" s="5">
        <v>15</v>
      </c>
      <c r="O97" s="5">
        <v>16</v>
      </c>
      <c r="P97" s="5">
        <v>17</v>
      </c>
      <c r="Q97" s="5">
        <v>18</v>
      </c>
      <c r="R97" s="5">
        <v>18</v>
      </c>
      <c r="S97" s="5">
        <v>19</v>
      </c>
      <c r="T97" s="5">
        <v>20</v>
      </c>
      <c r="U97" s="5">
        <v>21</v>
      </c>
      <c r="V97" s="5">
        <v>22</v>
      </c>
      <c r="W97" s="5">
        <v>23</v>
      </c>
      <c r="X97" s="5">
        <v>24</v>
      </c>
      <c r="Y97" s="5">
        <v>25</v>
      </c>
      <c r="Z97" s="5">
        <v>26</v>
      </c>
      <c r="AA97" s="5">
        <v>27</v>
      </c>
      <c r="AB97" s="5">
        <v>28</v>
      </c>
      <c r="AC97" s="5">
        <v>29</v>
      </c>
      <c r="AD97" s="5">
        <v>30</v>
      </c>
      <c r="AE97" s="5">
        <v>31</v>
      </c>
      <c r="AF97" s="5">
        <v>32</v>
      </c>
      <c r="AG97" s="5">
        <v>34</v>
      </c>
      <c r="AH97" s="5">
        <v>35</v>
      </c>
      <c r="AI97" s="5">
        <v>36</v>
      </c>
      <c r="AJ97" s="5">
        <v>37</v>
      </c>
      <c r="AK97" s="5">
        <v>39</v>
      </c>
      <c r="AL97" s="5">
        <v>40</v>
      </c>
      <c r="AM97" s="5">
        <v>42</v>
      </c>
      <c r="AN97" s="5">
        <v>43</v>
      </c>
      <c r="AO97" s="5">
        <v>44</v>
      </c>
      <c r="AP97" s="5">
        <v>46</v>
      </c>
      <c r="AQ97" s="5">
        <v>47</v>
      </c>
      <c r="AR97" s="5">
        <v>49</v>
      </c>
      <c r="AS97" s="5">
        <v>51</v>
      </c>
      <c r="AT97" s="5">
        <v>52</v>
      </c>
      <c r="AU97" s="5">
        <v>54</v>
      </c>
      <c r="AV97" s="5">
        <v>55</v>
      </c>
      <c r="AW97" s="5">
        <v>57</v>
      </c>
      <c r="AX97" s="5">
        <v>59</v>
      </c>
      <c r="AY97" s="5">
        <v>60</v>
      </c>
    </row>
    <row r="98" spans="1:51" ht="12.75" hidden="1">
      <c r="A98" s="5">
        <v>8</v>
      </c>
      <c r="B98" s="5">
        <v>8</v>
      </c>
      <c r="C98" s="5">
        <v>8</v>
      </c>
      <c r="D98" s="5">
        <v>9</v>
      </c>
      <c r="E98" s="5">
        <v>9</v>
      </c>
      <c r="F98" s="5">
        <v>10</v>
      </c>
      <c r="G98" s="5">
        <v>10</v>
      </c>
      <c r="H98" s="5">
        <v>10</v>
      </c>
      <c r="I98" s="5">
        <v>11</v>
      </c>
      <c r="J98" s="5">
        <v>12</v>
      </c>
      <c r="K98" s="5">
        <v>12</v>
      </c>
      <c r="L98" s="5">
        <v>13</v>
      </c>
      <c r="M98" s="5">
        <v>13</v>
      </c>
      <c r="N98" s="5">
        <v>14</v>
      </c>
      <c r="O98" s="5">
        <v>15</v>
      </c>
      <c r="P98" s="5">
        <v>15</v>
      </c>
      <c r="Q98" s="5">
        <v>16</v>
      </c>
      <c r="R98" s="5">
        <v>17</v>
      </c>
      <c r="S98" s="5">
        <v>17</v>
      </c>
      <c r="T98" s="5">
        <v>18</v>
      </c>
      <c r="U98" s="5">
        <v>19</v>
      </c>
      <c r="V98" s="5">
        <v>20</v>
      </c>
      <c r="W98" s="5">
        <v>21</v>
      </c>
      <c r="X98" s="5">
        <v>22</v>
      </c>
      <c r="Y98" s="5">
        <v>23</v>
      </c>
      <c r="Z98" s="5">
        <v>24</v>
      </c>
      <c r="AA98" s="5">
        <v>25</v>
      </c>
      <c r="AB98" s="5">
        <v>26</v>
      </c>
      <c r="AC98" s="5">
        <v>27</v>
      </c>
      <c r="AD98" s="5">
        <v>28</v>
      </c>
      <c r="AE98" s="5">
        <v>29</v>
      </c>
      <c r="AF98" s="5">
        <v>30</v>
      </c>
      <c r="AG98" s="5">
        <v>31</v>
      </c>
      <c r="AH98" s="5">
        <v>33</v>
      </c>
      <c r="AI98" s="5">
        <v>34</v>
      </c>
      <c r="AJ98" s="5">
        <v>35</v>
      </c>
      <c r="AK98" s="5">
        <v>36</v>
      </c>
      <c r="AL98" s="5">
        <v>38</v>
      </c>
      <c r="AM98" s="5">
        <v>39</v>
      </c>
      <c r="AN98" s="5">
        <v>41</v>
      </c>
      <c r="AO98" s="5">
        <v>42</v>
      </c>
      <c r="AP98" s="5">
        <v>44</v>
      </c>
      <c r="AQ98" s="5">
        <v>45</v>
      </c>
      <c r="AR98" s="5">
        <v>47</v>
      </c>
      <c r="AS98" s="5">
        <v>48</v>
      </c>
      <c r="AT98" s="5">
        <v>50</v>
      </c>
      <c r="AU98" s="5">
        <v>51</v>
      </c>
      <c r="AV98" s="5">
        <v>53</v>
      </c>
      <c r="AW98" s="5">
        <v>55</v>
      </c>
      <c r="AX98" s="5">
        <v>56</v>
      </c>
      <c r="AY98" s="5">
        <v>58</v>
      </c>
    </row>
    <row r="99" spans="1:51" ht="12.75" hidden="1">
      <c r="A99" s="5">
        <v>7</v>
      </c>
      <c r="B99" s="5">
        <v>7</v>
      </c>
      <c r="C99" s="5">
        <v>7</v>
      </c>
      <c r="D99" s="5">
        <v>8</v>
      </c>
      <c r="E99" s="5">
        <v>8</v>
      </c>
      <c r="F99" s="5">
        <v>8</v>
      </c>
      <c r="G99" s="5">
        <v>9</v>
      </c>
      <c r="H99" s="5">
        <v>9</v>
      </c>
      <c r="I99" s="5">
        <v>10</v>
      </c>
      <c r="J99" s="5">
        <v>10</v>
      </c>
      <c r="K99" s="5">
        <v>11</v>
      </c>
      <c r="L99" s="5">
        <v>11</v>
      </c>
      <c r="M99" s="5">
        <v>12</v>
      </c>
      <c r="N99" s="5">
        <v>12</v>
      </c>
      <c r="O99" s="5">
        <v>13</v>
      </c>
      <c r="P99" s="5">
        <v>14</v>
      </c>
      <c r="Q99" s="5">
        <v>14</v>
      </c>
      <c r="R99" s="5">
        <v>15</v>
      </c>
      <c r="S99" s="5">
        <v>16</v>
      </c>
      <c r="T99" s="5">
        <v>16</v>
      </c>
      <c r="U99" s="5">
        <v>17</v>
      </c>
      <c r="V99" s="5">
        <v>18</v>
      </c>
      <c r="W99" s="5">
        <v>19</v>
      </c>
      <c r="X99" s="5">
        <v>20</v>
      </c>
      <c r="Y99" s="5">
        <v>21</v>
      </c>
      <c r="Z99" s="5">
        <v>21</v>
      </c>
      <c r="AA99" s="5">
        <v>22</v>
      </c>
      <c r="AB99" s="5">
        <v>23</v>
      </c>
      <c r="AC99" s="5">
        <v>24</v>
      </c>
      <c r="AD99" s="5">
        <v>26</v>
      </c>
      <c r="AE99" s="5">
        <v>27</v>
      </c>
      <c r="AF99" s="5">
        <v>28</v>
      </c>
      <c r="AG99" s="5">
        <v>29</v>
      </c>
      <c r="AH99" s="5">
        <v>30</v>
      </c>
      <c r="AI99" s="5">
        <v>31</v>
      </c>
      <c r="AJ99" s="5">
        <v>33</v>
      </c>
      <c r="AK99" s="5">
        <v>34</v>
      </c>
      <c r="AL99" s="5">
        <v>35</v>
      </c>
      <c r="AM99" s="5">
        <v>37</v>
      </c>
      <c r="AN99" s="5">
        <v>38</v>
      </c>
      <c r="AO99" s="5">
        <v>40</v>
      </c>
      <c r="AP99" s="5">
        <v>41</v>
      </c>
      <c r="AQ99" s="5">
        <v>43</v>
      </c>
      <c r="AR99" s="5">
        <v>44</v>
      </c>
      <c r="AS99" s="5">
        <v>46</v>
      </c>
      <c r="AT99" s="5">
        <v>47</v>
      </c>
      <c r="AU99" s="5">
        <v>49</v>
      </c>
      <c r="AV99" s="5">
        <v>50</v>
      </c>
      <c r="AW99" s="5">
        <v>52</v>
      </c>
      <c r="AX99" s="5">
        <v>54</v>
      </c>
      <c r="AY99" s="5">
        <v>56</v>
      </c>
    </row>
    <row r="100" spans="1:51" ht="12.75" hidden="1">
      <c r="A100" s="5">
        <v>6</v>
      </c>
      <c r="B100" s="5">
        <v>6</v>
      </c>
      <c r="C100" s="5">
        <v>6</v>
      </c>
      <c r="D100" s="5">
        <v>6</v>
      </c>
      <c r="E100" s="5">
        <v>7</v>
      </c>
      <c r="F100" s="5">
        <v>7</v>
      </c>
      <c r="G100" s="5">
        <v>8</v>
      </c>
      <c r="H100" s="5">
        <v>8</v>
      </c>
      <c r="I100" s="5">
        <v>8</v>
      </c>
      <c r="J100" s="5">
        <v>9</v>
      </c>
      <c r="K100" s="5">
        <v>9</v>
      </c>
      <c r="L100" s="5">
        <v>10</v>
      </c>
      <c r="M100" s="5">
        <v>10</v>
      </c>
      <c r="N100" s="5">
        <v>11</v>
      </c>
      <c r="O100" s="5">
        <v>11</v>
      </c>
      <c r="P100" s="5">
        <v>12</v>
      </c>
      <c r="Q100" s="5">
        <v>12</v>
      </c>
      <c r="R100" s="5">
        <v>13</v>
      </c>
      <c r="S100" s="5">
        <v>14</v>
      </c>
      <c r="T100" s="5">
        <v>14</v>
      </c>
      <c r="U100" s="5">
        <v>15</v>
      </c>
      <c r="V100" s="5">
        <v>16</v>
      </c>
      <c r="W100" s="5">
        <v>17</v>
      </c>
      <c r="X100" s="5">
        <v>17</v>
      </c>
      <c r="Y100" s="5">
        <v>18</v>
      </c>
      <c r="Z100" s="5">
        <v>19</v>
      </c>
      <c r="AA100" s="5">
        <v>20</v>
      </c>
      <c r="AB100" s="5">
        <v>21</v>
      </c>
      <c r="AC100" s="5">
        <v>22</v>
      </c>
      <c r="AD100" s="5">
        <v>23</v>
      </c>
      <c r="AE100" s="5">
        <v>24</v>
      </c>
      <c r="AF100" s="5">
        <v>25</v>
      </c>
      <c r="AG100" s="5">
        <v>26</v>
      </c>
      <c r="AH100" s="5">
        <v>27</v>
      </c>
      <c r="AI100" s="5">
        <v>29</v>
      </c>
      <c r="AJ100" s="5">
        <v>30</v>
      </c>
      <c r="AK100" s="5">
        <v>31</v>
      </c>
      <c r="AL100" s="5">
        <v>33</v>
      </c>
      <c r="AM100" s="5">
        <v>34</v>
      </c>
      <c r="AN100" s="5">
        <v>35</v>
      </c>
      <c r="AO100" s="5">
        <v>37</v>
      </c>
      <c r="AP100" s="5">
        <v>38</v>
      </c>
      <c r="AQ100" s="5">
        <v>40</v>
      </c>
      <c r="AR100" s="5">
        <v>41</v>
      </c>
      <c r="AS100" s="5">
        <v>43</v>
      </c>
      <c r="AT100" s="5">
        <v>44</v>
      </c>
      <c r="AU100" s="5">
        <v>46</v>
      </c>
      <c r="AV100" s="5">
        <v>48</v>
      </c>
      <c r="AW100" s="5">
        <v>49</v>
      </c>
      <c r="AX100" s="5">
        <v>51</v>
      </c>
      <c r="AY100" s="5">
        <v>53</v>
      </c>
    </row>
    <row r="101" spans="1:51" ht="12.75" hidden="1">
      <c r="A101" s="5">
        <v>5</v>
      </c>
      <c r="B101" s="5">
        <v>5</v>
      </c>
      <c r="C101" s="5">
        <v>5</v>
      </c>
      <c r="D101" s="5">
        <v>5</v>
      </c>
      <c r="E101" s="5">
        <v>6</v>
      </c>
      <c r="F101" s="5">
        <v>6</v>
      </c>
      <c r="G101" s="5">
        <v>6</v>
      </c>
      <c r="H101" s="5">
        <v>7</v>
      </c>
      <c r="I101" s="5">
        <v>7</v>
      </c>
      <c r="J101" s="5">
        <v>7</v>
      </c>
      <c r="K101" s="5">
        <v>8</v>
      </c>
      <c r="L101" s="5">
        <v>8</v>
      </c>
      <c r="M101" s="5">
        <v>9</v>
      </c>
      <c r="N101" s="5">
        <v>9</v>
      </c>
      <c r="O101" s="5">
        <v>10</v>
      </c>
      <c r="P101" s="5">
        <v>10</v>
      </c>
      <c r="Q101" s="5">
        <v>11</v>
      </c>
      <c r="R101" s="5">
        <v>11</v>
      </c>
      <c r="S101" s="5">
        <v>12</v>
      </c>
      <c r="T101" s="5">
        <v>12</v>
      </c>
      <c r="U101" s="5">
        <v>13</v>
      </c>
      <c r="V101" s="5">
        <v>14</v>
      </c>
      <c r="W101" s="5">
        <v>14</v>
      </c>
      <c r="X101" s="5">
        <v>15</v>
      </c>
      <c r="Y101" s="5">
        <v>16</v>
      </c>
      <c r="Z101" s="5">
        <v>17</v>
      </c>
      <c r="AA101" s="5">
        <v>18</v>
      </c>
      <c r="AB101" s="5">
        <v>18</v>
      </c>
      <c r="AC101" s="5">
        <v>19</v>
      </c>
      <c r="AD101" s="5">
        <v>20</v>
      </c>
      <c r="AE101" s="5">
        <v>21</v>
      </c>
      <c r="AF101" s="5">
        <v>22</v>
      </c>
      <c r="AG101" s="5">
        <v>23</v>
      </c>
      <c r="AH101" s="5">
        <v>25</v>
      </c>
      <c r="AI101" s="5">
        <v>26</v>
      </c>
      <c r="AJ101" s="5">
        <v>27</v>
      </c>
      <c r="AK101" s="5">
        <v>28</v>
      </c>
      <c r="AL101" s="5">
        <v>29</v>
      </c>
      <c r="AM101" s="5">
        <v>31</v>
      </c>
      <c r="AN101" s="5">
        <v>32</v>
      </c>
      <c r="AO101" s="5">
        <v>33</v>
      </c>
      <c r="AP101" s="5">
        <v>35</v>
      </c>
      <c r="AQ101" s="5">
        <v>36</v>
      </c>
      <c r="AR101" s="5">
        <v>38</v>
      </c>
      <c r="AS101" s="5">
        <v>39</v>
      </c>
      <c r="AT101" s="5">
        <v>41</v>
      </c>
      <c r="AU101" s="5">
        <v>43</v>
      </c>
      <c r="AV101" s="5">
        <v>44</v>
      </c>
      <c r="AW101" s="5">
        <v>46</v>
      </c>
      <c r="AX101" s="5">
        <v>48</v>
      </c>
      <c r="AY101" s="5">
        <v>49</v>
      </c>
    </row>
    <row r="102" spans="1:51" ht="12.75" hidden="1">
      <c r="A102" s="5">
        <v>4</v>
      </c>
      <c r="B102" s="5">
        <v>4</v>
      </c>
      <c r="C102" s="5">
        <v>4</v>
      </c>
      <c r="D102" s="5">
        <v>4</v>
      </c>
      <c r="E102" s="5">
        <v>4</v>
      </c>
      <c r="F102" s="5">
        <v>5</v>
      </c>
      <c r="G102" s="5">
        <v>5</v>
      </c>
      <c r="H102" s="5">
        <v>5</v>
      </c>
      <c r="I102" s="5">
        <v>5</v>
      </c>
      <c r="J102" s="5">
        <v>6</v>
      </c>
      <c r="K102" s="5">
        <v>6</v>
      </c>
      <c r="L102" s="5">
        <v>6</v>
      </c>
      <c r="M102" s="5">
        <v>7</v>
      </c>
      <c r="N102" s="5">
        <v>7</v>
      </c>
      <c r="O102" s="5">
        <v>8</v>
      </c>
      <c r="P102" s="5">
        <v>8</v>
      </c>
      <c r="Q102" s="5">
        <v>9</v>
      </c>
      <c r="R102" s="5">
        <v>9</v>
      </c>
      <c r="S102" s="5">
        <v>10</v>
      </c>
      <c r="T102" s="5">
        <v>10</v>
      </c>
      <c r="U102" s="5">
        <v>11</v>
      </c>
      <c r="V102" s="5">
        <v>11</v>
      </c>
      <c r="W102" s="5">
        <v>12</v>
      </c>
      <c r="X102" s="5">
        <v>13</v>
      </c>
      <c r="Y102" s="5">
        <v>13</v>
      </c>
      <c r="Z102" s="5">
        <v>14</v>
      </c>
      <c r="AA102" s="5">
        <v>15</v>
      </c>
      <c r="AB102" s="5">
        <v>16</v>
      </c>
      <c r="AC102" s="5">
        <v>16</v>
      </c>
      <c r="AD102" s="5">
        <v>17</v>
      </c>
      <c r="AE102" s="5">
        <v>18</v>
      </c>
      <c r="AF102" s="5">
        <v>19</v>
      </c>
      <c r="AG102" s="5">
        <v>20</v>
      </c>
      <c r="AH102" s="5">
        <v>21</v>
      </c>
      <c r="AI102" s="5">
        <v>22</v>
      </c>
      <c r="AJ102" s="5">
        <v>23</v>
      </c>
      <c r="AK102" s="5">
        <v>25</v>
      </c>
      <c r="AL102" s="5">
        <v>26</v>
      </c>
      <c r="AM102" s="5">
        <v>27</v>
      </c>
      <c r="AN102" s="5">
        <v>28</v>
      </c>
      <c r="AO102" s="5">
        <v>30</v>
      </c>
      <c r="AP102" s="5">
        <v>31</v>
      </c>
      <c r="AQ102" s="5">
        <v>32</v>
      </c>
      <c r="AR102" s="5">
        <v>34</v>
      </c>
      <c r="AS102" s="5">
        <v>35</v>
      </c>
      <c r="AT102" s="5">
        <v>37</v>
      </c>
      <c r="AU102" s="5">
        <v>39</v>
      </c>
      <c r="AV102" s="5">
        <v>40</v>
      </c>
      <c r="AW102" s="5">
        <v>42</v>
      </c>
      <c r="AX102" s="5">
        <v>44</v>
      </c>
      <c r="AY102" s="5">
        <v>45</v>
      </c>
    </row>
    <row r="103" spans="1:51" ht="12.75" hidden="1">
      <c r="A103" s="5">
        <v>3</v>
      </c>
      <c r="B103" s="5">
        <v>3</v>
      </c>
      <c r="C103" s="5">
        <v>3</v>
      </c>
      <c r="D103" s="5">
        <v>3</v>
      </c>
      <c r="E103" s="5">
        <v>3</v>
      </c>
      <c r="F103" s="5">
        <v>3</v>
      </c>
      <c r="G103" s="5">
        <v>4</v>
      </c>
      <c r="H103" s="5">
        <v>4</v>
      </c>
      <c r="I103" s="5">
        <v>4</v>
      </c>
      <c r="J103" s="5">
        <v>4</v>
      </c>
      <c r="K103" s="5">
        <v>4</v>
      </c>
      <c r="L103" s="5">
        <v>5</v>
      </c>
      <c r="M103" s="5">
        <v>5</v>
      </c>
      <c r="N103" s="5">
        <v>5</v>
      </c>
      <c r="O103" s="5">
        <v>6</v>
      </c>
      <c r="P103" s="5">
        <v>6</v>
      </c>
      <c r="Q103" s="5">
        <v>6</v>
      </c>
      <c r="R103" s="5">
        <v>7</v>
      </c>
      <c r="S103" s="5">
        <v>7</v>
      </c>
      <c r="T103" s="5">
        <v>8</v>
      </c>
      <c r="U103" s="5">
        <v>8</v>
      </c>
      <c r="V103" s="5">
        <v>9</v>
      </c>
      <c r="W103" s="5">
        <v>9</v>
      </c>
      <c r="X103" s="5">
        <v>10</v>
      </c>
      <c r="Y103" s="5">
        <v>10</v>
      </c>
      <c r="Z103" s="5">
        <v>11</v>
      </c>
      <c r="AA103" s="5">
        <v>12</v>
      </c>
      <c r="AB103" s="5">
        <v>12</v>
      </c>
      <c r="AC103" s="5">
        <v>13</v>
      </c>
      <c r="AD103" s="5">
        <v>14</v>
      </c>
      <c r="AE103" s="5">
        <v>15</v>
      </c>
      <c r="AF103" s="5">
        <v>15</v>
      </c>
      <c r="AG103" s="5">
        <v>16</v>
      </c>
      <c r="AH103" s="5">
        <v>17</v>
      </c>
      <c r="AI103" s="5">
        <v>18</v>
      </c>
      <c r="AJ103" s="5">
        <v>19</v>
      </c>
      <c r="AK103" s="5">
        <v>20</v>
      </c>
      <c r="AL103" s="5">
        <v>21</v>
      </c>
      <c r="AM103" s="5">
        <v>22</v>
      </c>
      <c r="AN103" s="5">
        <v>24</v>
      </c>
      <c r="AO103" s="5">
        <v>25</v>
      </c>
      <c r="AP103" s="5">
        <v>26</v>
      </c>
      <c r="AQ103" s="5">
        <v>28</v>
      </c>
      <c r="AR103" s="5">
        <v>29</v>
      </c>
      <c r="AS103" s="5">
        <v>30</v>
      </c>
      <c r="AT103" s="5">
        <v>32</v>
      </c>
      <c r="AU103" s="5">
        <v>33</v>
      </c>
      <c r="AV103" s="5">
        <v>35</v>
      </c>
      <c r="AW103" s="5">
        <v>37</v>
      </c>
      <c r="AX103" s="5">
        <v>38</v>
      </c>
      <c r="AY103" s="5">
        <v>40</v>
      </c>
    </row>
    <row r="104" spans="1:51" ht="12.75" hidden="1">
      <c r="A104" s="5">
        <v>2</v>
      </c>
      <c r="B104" s="5">
        <v>2</v>
      </c>
      <c r="C104" s="5">
        <v>2</v>
      </c>
      <c r="D104" s="5">
        <v>2</v>
      </c>
      <c r="E104" s="5">
        <v>2</v>
      </c>
      <c r="F104" s="5">
        <v>2</v>
      </c>
      <c r="G104" s="5">
        <v>2</v>
      </c>
      <c r="H104" s="5">
        <v>2</v>
      </c>
      <c r="I104" s="5">
        <v>2</v>
      </c>
      <c r="J104" s="5">
        <v>3</v>
      </c>
      <c r="K104" s="5">
        <v>3</v>
      </c>
      <c r="L104" s="5">
        <v>3</v>
      </c>
      <c r="M104" s="5">
        <v>3</v>
      </c>
      <c r="N104" s="5">
        <v>3</v>
      </c>
      <c r="O104" s="5">
        <v>3</v>
      </c>
      <c r="P104" s="5">
        <v>4</v>
      </c>
      <c r="Q104" s="5">
        <v>4</v>
      </c>
      <c r="R104" s="5">
        <v>4</v>
      </c>
      <c r="S104" s="5">
        <v>5</v>
      </c>
      <c r="T104" s="5">
        <v>5</v>
      </c>
      <c r="U104" s="5">
        <v>5</v>
      </c>
      <c r="V104" s="5">
        <v>5</v>
      </c>
      <c r="W104" s="5">
        <v>6</v>
      </c>
      <c r="X104" s="5">
        <v>6</v>
      </c>
      <c r="Y104" s="5">
        <v>7</v>
      </c>
      <c r="Z104" s="5">
        <v>7</v>
      </c>
      <c r="AA104" s="5">
        <v>8</v>
      </c>
      <c r="AB104" s="5">
        <v>8</v>
      </c>
      <c r="AC104" s="5">
        <v>9</v>
      </c>
      <c r="AD104" s="5">
        <v>9</v>
      </c>
      <c r="AE104" s="5">
        <v>10</v>
      </c>
      <c r="AF104" s="5">
        <v>11</v>
      </c>
      <c r="AG104" s="5">
        <v>11</v>
      </c>
      <c r="AH104" s="5">
        <v>12</v>
      </c>
      <c r="AI104" s="5">
        <v>13</v>
      </c>
      <c r="AJ104" s="5">
        <v>14</v>
      </c>
      <c r="AK104" s="5">
        <v>14</v>
      </c>
      <c r="AL104" s="5">
        <v>15</v>
      </c>
      <c r="AM104" s="5">
        <v>16</v>
      </c>
      <c r="AN104" s="5">
        <v>17</v>
      </c>
      <c r="AO104" s="5">
        <v>18</v>
      </c>
      <c r="AP104" s="5">
        <v>19</v>
      </c>
      <c r="AQ104" s="5">
        <v>21</v>
      </c>
      <c r="AR104" s="5">
        <v>22</v>
      </c>
      <c r="AS104" s="5">
        <v>23</v>
      </c>
      <c r="AT104" s="5">
        <v>25</v>
      </c>
      <c r="AU104" s="5">
        <v>26</v>
      </c>
      <c r="AV104" s="5">
        <v>27</v>
      </c>
      <c r="AW104" s="5">
        <v>29</v>
      </c>
      <c r="AX104" s="5">
        <v>30</v>
      </c>
      <c r="AY104" s="5">
        <v>32</v>
      </c>
    </row>
    <row r="105" spans="1:51" ht="12.75" hidden="1">
      <c r="A105" s="5">
        <v>1</v>
      </c>
      <c r="B105" s="5">
        <v>1</v>
      </c>
      <c r="C105" s="5">
        <v>1</v>
      </c>
      <c r="D105" s="5">
        <v>1</v>
      </c>
      <c r="E105" s="5">
        <v>1</v>
      </c>
      <c r="F105" s="5">
        <v>1</v>
      </c>
      <c r="G105" s="5">
        <v>1</v>
      </c>
      <c r="H105" s="5">
        <v>1</v>
      </c>
      <c r="I105" s="5">
        <v>1</v>
      </c>
      <c r="J105" s="5">
        <v>1</v>
      </c>
      <c r="K105" s="5">
        <v>1</v>
      </c>
      <c r="L105" s="5">
        <v>1</v>
      </c>
      <c r="M105" s="5">
        <v>1</v>
      </c>
      <c r="N105" s="5">
        <v>1</v>
      </c>
      <c r="O105" s="5">
        <v>1</v>
      </c>
      <c r="P105" s="5">
        <v>1</v>
      </c>
      <c r="Q105" s="5">
        <v>1</v>
      </c>
      <c r="R105" s="5">
        <v>1</v>
      </c>
      <c r="S105" s="5">
        <v>1</v>
      </c>
      <c r="T105" s="5">
        <v>1</v>
      </c>
      <c r="U105" s="5">
        <v>1</v>
      </c>
      <c r="V105" s="5">
        <v>1</v>
      </c>
      <c r="W105" s="5">
        <v>2</v>
      </c>
      <c r="X105" s="5">
        <v>2</v>
      </c>
      <c r="Y105" s="5">
        <v>2</v>
      </c>
      <c r="Z105" s="5">
        <v>2</v>
      </c>
      <c r="AA105" s="5">
        <v>2</v>
      </c>
      <c r="AB105" s="5">
        <v>2</v>
      </c>
      <c r="AC105" s="5">
        <v>2</v>
      </c>
      <c r="AD105" s="5">
        <v>3</v>
      </c>
      <c r="AE105" s="5">
        <v>3</v>
      </c>
      <c r="AF105" s="5">
        <v>3</v>
      </c>
      <c r="AG105" s="5">
        <v>3</v>
      </c>
      <c r="AH105" s="5">
        <v>4</v>
      </c>
      <c r="AI105" s="5">
        <v>4</v>
      </c>
      <c r="AJ105" s="5">
        <v>4</v>
      </c>
      <c r="AK105" s="5">
        <v>5</v>
      </c>
      <c r="AL105" s="5">
        <v>5</v>
      </c>
      <c r="AM105" s="5">
        <v>6</v>
      </c>
      <c r="AN105" s="5">
        <v>6</v>
      </c>
      <c r="AO105" s="5">
        <v>7</v>
      </c>
      <c r="AP105" s="5">
        <v>7</v>
      </c>
      <c r="AQ105" s="5">
        <v>8</v>
      </c>
      <c r="AR105" s="5">
        <v>8</v>
      </c>
      <c r="AS105" s="5">
        <v>9</v>
      </c>
      <c r="AT105" s="5">
        <v>10</v>
      </c>
      <c r="AU105" s="5">
        <v>11</v>
      </c>
      <c r="AV105" s="5">
        <v>12</v>
      </c>
      <c r="AW105" s="5">
        <v>13</v>
      </c>
      <c r="AX105" s="5">
        <v>14</v>
      </c>
      <c r="AY105" s="5">
        <v>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USAA</dc:creator>
  <cp:keywords/>
  <dc:description/>
  <cp:lastModifiedBy>Ray</cp:lastModifiedBy>
  <cp:lastPrinted>2006-10-05T17:00:14Z</cp:lastPrinted>
  <dcterms:created xsi:type="dcterms:W3CDTF">1999-04-29T16:28:49Z</dcterms:created>
  <dcterms:modified xsi:type="dcterms:W3CDTF">2006-11-21T15:43:54Z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